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LSZETO\Downloads\DT2 and DT5\"/>
    </mc:Choice>
  </mc:AlternateContent>
  <xr:revisionPtr revIDLastSave="0" documentId="13_ncr:1_{B59D2D0D-841C-44C5-9F5C-E256B649635B}" xr6:coauthVersionLast="47" xr6:coauthVersionMax="47" xr10:uidLastSave="{00000000-0000-0000-0000-000000000000}"/>
  <bookViews>
    <workbookView xWindow="-120" yWindow="-120" windowWidth="29040" windowHeight="15720" xr2:uid="{09F8C3A3-C71F-42C5-A61A-8905777F231E}"/>
  </bookViews>
  <sheets>
    <sheet name="Cover" sheetId="8" r:id="rId1"/>
    <sheet name="Streamlined NCCF" sheetId="1" r:id="rId2"/>
    <sheet name="Appx 1.Ref Rates" sheetId="5" r:id="rId3"/>
    <sheet name="Appx 2.Instructions" sheetId="9" r:id="rId4"/>
  </sheets>
  <externalReferences>
    <externalReference r:id="rId5"/>
  </externalReferences>
  <definedNames>
    <definedName name="_xlnm._FilterDatabase" localSheetId="3" hidden="1">'Appx 2.Instructions'!$B$6:$J$545</definedName>
    <definedName name="_xlnm._FilterDatabase" localSheetId="1" hidden="1">'Streamlined NCCF'!$AA$6:$AD$527</definedName>
    <definedName name="DCT" localSheetId="3">'[1]Appx 1.Ref Rates'!$AC$10:$AD$55</definedName>
    <definedName name="DCT">'Appx 1.Ref Rates'!$Z$10:$AA$49</definedName>
    <definedName name="DRT" localSheetId="3">'[1]Appx 1.Ref Rates'!$R$10:$U$97</definedName>
    <definedName name="DRT">'Appx 1.Ref Rates'!$O$10:$R$97</definedName>
    <definedName name="EIT" localSheetId="3">'[1]Appx 1.Ref Rates'!$AJ$8:$AN$13</definedName>
    <definedName name="EIT">'Appx 1.Ref Rates'!$AG$8:$AK$9</definedName>
    <definedName name="_xlnm.Print_Area" localSheetId="0">Cover!$A$1:$L$60</definedName>
    <definedName name="_xlnm.Print_Area" localSheetId="1">'Streamlined NCCF'!$A$1:$X$490</definedName>
    <definedName name="_xlnm.Print_Titles" localSheetId="2">'Appx 1.Ref Rates'!$4:$7</definedName>
    <definedName name="_xlnm.Print_Titles" localSheetId="3">'Appx 2.Instructions'!$3:$6</definedName>
    <definedName name="_xlnm.Print_Titles" localSheetId="1">'Streamlined NCCF'!$3:$6</definedName>
    <definedName name="SHT" localSheetId="3">'[1]Appx 1.Ref Rates'!$F$10:$J$93</definedName>
    <definedName name="SHT">'Appx 1.Ref Rates'!$F$10:$G$72</definedName>
    <definedName name="Z_4B373DBB_3BF5_4A9F_A276_0DB31113861D_.wvu.PrintArea" localSheetId="1" hidden="1">'Streamlined NCCF'!$B$3:$W$193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55" i="1" l="1"/>
  <c r="U1055" i="1"/>
  <c r="T1055" i="1"/>
  <c r="S1055" i="1"/>
  <c r="R1055" i="1"/>
  <c r="Q1055" i="1"/>
  <c r="P1055" i="1"/>
  <c r="P1052" i="1" s="1"/>
  <c r="O1055" i="1"/>
  <c r="N1055" i="1"/>
  <c r="M1055" i="1"/>
  <c r="L1055" i="1"/>
  <c r="K1055" i="1"/>
  <c r="J1055" i="1"/>
  <c r="I1055" i="1"/>
  <c r="H1055" i="1"/>
  <c r="H1052" i="1" s="1"/>
  <c r="V1054" i="1"/>
  <c r="U1054" i="1"/>
  <c r="T1054" i="1"/>
  <c r="S1054" i="1"/>
  <c r="R1054" i="1"/>
  <c r="Q1054" i="1"/>
  <c r="Q1052" i="1" s="1"/>
  <c r="P1054" i="1"/>
  <c r="O1054" i="1"/>
  <c r="N1054" i="1"/>
  <c r="M1054" i="1"/>
  <c r="L1054" i="1"/>
  <c r="K1054" i="1"/>
  <c r="J1054" i="1"/>
  <c r="I1054" i="1"/>
  <c r="I1052" i="1" s="1"/>
  <c r="H1054" i="1"/>
  <c r="V1053" i="1"/>
  <c r="U1053" i="1"/>
  <c r="T1053" i="1"/>
  <c r="S1053" i="1"/>
  <c r="R1053" i="1"/>
  <c r="Q1053" i="1"/>
  <c r="P1053" i="1"/>
  <c r="O1053" i="1"/>
  <c r="N1053" i="1"/>
  <c r="M1053" i="1"/>
  <c r="L1053" i="1"/>
  <c r="K1053" i="1"/>
  <c r="J1053" i="1"/>
  <c r="I1053" i="1"/>
  <c r="H1053" i="1"/>
  <c r="V1052" i="1"/>
  <c r="U1052" i="1"/>
  <c r="T1052" i="1"/>
  <c r="S1052" i="1"/>
  <c r="O1052" i="1"/>
  <c r="N1052" i="1"/>
  <c r="M1052" i="1"/>
  <c r="L1052" i="1"/>
  <c r="K1052" i="1"/>
  <c r="V1050" i="1"/>
  <c r="U1050" i="1"/>
  <c r="T1050" i="1"/>
  <c r="T1045" i="1" s="1"/>
  <c r="S1050" i="1"/>
  <c r="R1050" i="1"/>
  <c r="Q1050" i="1"/>
  <c r="P1050" i="1"/>
  <c r="O1050" i="1"/>
  <c r="N1050" i="1"/>
  <c r="M1050" i="1"/>
  <c r="L1050" i="1"/>
  <c r="L1045" i="1" s="1"/>
  <c r="K1050" i="1"/>
  <c r="J1050" i="1"/>
  <c r="I1050" i="1"/>
  <c r="H1050" i="1"/>
  <c r="V1049" i="1"/>
  <c r="U1049" i="1"/>
  <c r="U1045" i="1" s="1"/>
  <c r="T1049" i="1"/>
  <c r="S1049" i="1"/>
  <c r="R1049" i="1"/>
  <c r="Q1049" i="1"/>
  <c r="P1049" i="1"/>
  <c r="O1049" i="1"/>
  <c r="N1049" i="1"/>
  <c r="M1049" i="1"/>
  <c r="M1045" i="1" s="1"/>
  <c r="L1049" i="1"/>
  <c r="K1049" i="1"/>
  <c r="J1049" i="1"/>
  <c r="I1049" i="1"/>
  <c r="H1049" i="1"/>
  <c r="V1048" i="1"/>
  <c r="V1045" i="1" s="1"/>
  <c r="U1048" i="1"/>
  <c r="T1048" i="1"/>
  <c r="S1048" i="1"/>
  <c r="R1048" i="1"/>
  <c r="Q1048" i="1"/>
  <c r="P1048" i="1"/>
  <c r="O1048" i="1"/>
  <c r="N1048" i="1"/>
  <c r="N1045" i="1" s="1"/>
  <c r="M1048" i="1"/>
  <c r="L1048" i="1"/>
  <c r="K1048" i="1"/>
  <c r="J1048" i="1"/>
  <c r="I1048" i="1"/>
  <c r="H1048" i="1"/>
  <c r="V1047" i="1"/>
  <c r="U1047" i="1"/>
  <c r="T1047" i="1"/>
  <c r="S1047" i="1"/>
  <c r="R1047" i="1"/>
  <c r="Q1047" i="1"/>
  <c r="P1047" i="1"/>
  <c r="O1047" i="1"/>
  <c r="N1047" i="1"/>
  <c r="M1047" i="1"/>
  <c r="L1047" i="1"/>
  <c r="K1047" i="1"/>
  <c r="J1047" i="1"/>
  <c r="I1047" i="1"/>
  <c r="H1047" i="1"/>
  <c r="V1046" i="1"/>
  <c r="U1046" i="1"/>
  <c r="T1046" i="1"/>
  <c r="S1046" i="1"/>
  <c r="R1046" i="1"/>
  <c r="Q1046" i="1"/>
  <c r="P1046" i="1"/>
  <c r="P1045" i="1" s="1"/>
  <c r="O1046" i="1"/>
  <c r="N1046" i="1"/>
  <c r="M1046" i="1"/>
  <c r="L1046" i="1"/>
  <c r="K1046" i="1"/>
  <c r="J1046" i="1"/>
  <c r="I1046" i="1"/>
  <c r="I1045" i="1" s="1"/>
  <c r="H1046" i="1"/>
  <c r="H1045" i="1" s="1"/>
  <c r="S1045" i="1"/>
  <c r="R1045" i="1"/>
  <c r="Q1045" i="1"/>
  <c r="K1045" i="1"/>
  <c r="J1045" i="1"/>
  <c r="V1044" i="1"/>
  <c r="U1044" i="1"/>
  <c r="T1044" i="1"/>
  <c r="S1044" i="1"/>
  <c r="R1044" i="1"/>
  <c r="R1039" i="1" s="1"/>
  <c r="Q1044" i="1"/>
  <c r="P1044" i="1"/>
  <c r="O1044" i="1"/>
  <c r="N1044" i="1"/>
  <c r="M1044" i="1"/>
  <c r="L1044" i="1"/>
  <c r="K1044" i="1"/>
  <c r="J1044" i="1"/>
  <c r="J1039" i="1" s="1"/>
  <c r="I1044" i="1"/>
  <c r="H1044" i="1"/>
  <c r="V1043" i="1"/>
  <c r="U1043" i="1"/>
  <c r="T1043" i="1"/>
  <c r="S1043" i="1"/>
  <c r="R1043" i="1"/>
  <c r="Q1043" i="1"/>
  <c r="P1043" i="1"/>
  <c r="O1043" i="1"/>
  <c r="N1043" i="1"/>
  <c r="M1043" i="1"/>
  <c r="L1043" i="1"/>
  <c r="K1043" i="1"/>
  <c r="J1043" i="1"/>
  <c r="I1043" i="1"/>
  <c r="H1043" i="1"/>
  <c r="V1042" i="1"/>
  <c r="U1042" i="1"/>
  <c r="T1042" i="1"/>
  <c r="T1039" i="1" s="1"/>
  <c r="S1042" i="1"/>
  <c r="R1042" i="1"/>
  <c r="Q1042" i="1"/>
  <c r="P1042" i="1"/>
  <c r="O1042" i="1"/>
  <c r="N1042" i="1"/>
  <c r="M1042" i="1"/>
  <c r="L1042" i="1"/>
  <c r="L1039" i="1" s="1"/>
  <c r="K1042" i="1"/>
  <c r="J1042" i="1"/>
  <c r="I1042" i="1"/>
  <c r="H1042" i="1"/>
  <c r="V1041" i="1"/>
  <c r="U1041" i="1"/>
  <c r="T1041" i="1"/>
  <c r="S1041" i="1"/>
  <c r="R1041" i="1"/>
  <c r="Q1041" i="1"/>
  <c r="P1041" i="1"/>
  <c r="O1041" i="1"/>
  <c r="N1041" i="1"/>
  <c r="M1041" i="1"/>
  <c r="L1041" i="1"/>
  <c r="K1041" i="1"/>
  <c r="J1041" i="1"/>
  <c r="I1041" i="1"/>
  <c r="H1041" i="1"/>
  <c r="V1040" i="1"/>
  <c r="V1039" i="1" s="1"/>
  <c r="U1040" i="1"/>
  <c r="T1040" i="1"/>
  <c r="S1040" i="1"/>
  <c r="R1040" i="1"/>
  <c r="Q1040" i="1"/>
  <c r="P1040" i="1"/>
  <c r="O1040" i="1"/>
  <c r="O1039" i="1" s="1"/>
  <c r="N1040" i="1"/>
  <c r="N1039" i="1" s="1"/>
  <c r="M1040" i="1"/>
  <c r="L1040" i="1"/>
  <c r="K1040" i="1"/>
  <c r="J1040" i="1"/>
  <c r="I1040" i="1"/>
  <c r="H1040" i="1"/>
  <c r="Q1039" i="1"/>
  <c r="P1039" i="1"/>
  <c r="I1039" i="1"/>
  <c r="H1039" i="1"/>
  <c r="V1038" i="1"/>
  <c r="U1038" i="1"/>
  <c r="T1038" i="1"/>
  <c r="S1038" i="1"/>
  <c r="R1038" i="1"/>
  <c r="Q1038" i="1"/>
  <c r="P1038" i="1"/>
  <c r="P1036" i="1" s="1"/>
  <c r="O1038" i="1"/>
  <c r="N1038" i="1"/>
  <c r="M1038" i="1"/>
  <c r="L1038" i="1"/>
  <c r="K1038" i="1"/>
  <c r="J1038" i="1"/>
  <c r="I1038" i="1"/>
  <c r="H1038" i="1"/>
  <c r="H1036" i="1" s="1"/>
  <c r="V1037" i="1"/>
  <c r="U1037" i="1"/>
  <c r="T1037" i="1"/>
  <c r="S1037" i="1"/>
  <c r="R1037" i="1"/>
  <c r="R1036" i="1" s="1"/>
  <c r="Q1037" i="1"/>
  <c r="Q1036" i="1" s="1"/>
  <c r="P1037" i="1"/>
  <c r="O1037" i="1"/>
  <c r="N1037" i="1"/>
  <c r="M1037" i="1"/>
  <c r="L1037" i="1"/>
  <c r="K1037" i="1"/>
  <c r="J1037" i="1"/>
  <c r="I1037" i="1"/>
  <c r="I1036" i="1" s="1"/>
  <c r="H1037" i="1"/>
  <c r="V1036" i="1"/>
  <c r="U1036" i="1"/>
  <c r="T1036" i="1"/>
  <c r="S1036" i="1"/>
  <c r="O1036" i="1"/>
  <c r="N1036" i="1"/>
  <c r="M1036" i="1"/>
  <c r="L1036" i="1"/>
  <c r="K1036" i="1"/>
  <c r="J1036" i="1"/>
  <c r="V1035" i="1"/>
  <c r="U1035" i="1"/>
  <c r="T1035" i="1"/>
  <c r="S1035" i="1"/>
  <c r="S1031" i="1" s="1"/>
  <c r="R1035" i="1"/>
  <c r="Q1035" i="1"/>
  <c r="P1035" i="1"/>
  <c r="O1035" i="1"/>
  <c r="N1035" i="1"/>
  <c r="M1035" i="1"/>
  <c r="L1035" i="1"/>
  <c r="K1035" i="1"/>
  <c r="K1031" i="1" s="1"/>
  <c r="J1035" i="1"/>
  <c r="I1035" i="1"/>
  <c r="H1035" i="1"/>
  <c r="V1034" i="1"/>
  <c r="U1034" i="1"/>
  <c r="T1034" i="1"/>
  <c r="S1034" i="1"/>
  <c r="R1034" i="1"/>
  <c r="Q1034" i="1"/>
  <c r="P1034" i="1"/>
  <c r="O1034" i="1"/>
  <c r="N1034" i="1"/>
  <c r="M1034" i="1"/>
  <c r="L1034" i="1"/>
  <c r="K1034" i="1"/>
  <c r="J1034" i="1"/>
  <c r="I1034" i="1"/>
  <c r="H1034" i="1"/>
  <c r="V1033" i="1"/>
  <c r="U1033" i="1"/>
  <c r="U1031" i="1" s="1"/>
  <c r="T1033" i="1"/>
  <c r="S1033" i="1"/>
  <c r="R1033" i="1"/>
  <c r="Q1033" i="1"/>
  <c r="P1033" i="1"/>
  <c r="O1033" i="1"/>
  <c r="N1033" i="1"/>
  <c r="M1033" i="1"/>
  <c r="M1031" i="1" s="1"/>
  <c r="L1033" i="1"/>
  <c r="K1033" i="1"/>
  <c r="J1033" i="1"/>
  <c r="I1033" i="1"/>
  <c r="H1033" i="1"/>
  <c r="V1032" i="1"/>
  <c r="U1032" i="1"/>
  <c r="T1032" i="1"/>
  <c r="S1032" i="1"/>
  <c r="R1032" i="1"/>
  <c r="Q1032" i="1"/>
  <c r="P1032" i="1"/>
  <c r="O1032" i="1"/>
  <c r="O1031" i="1" s="1"/>
  <c r="N1032" i="1"/>
  <c r="M1032" i="1"/>
  <c r="L1032" i="1"/>
  <c r="K1032" i="1"/>
  <c r="J1032" i="1"/>
  <c r="I1032" i="1"/>
  <c r="H1032" i="1"/>
  <c r="R1031" i="1"/>
  <c r="Q1031" i="1"/>
  <c r="P1031" i="1"/>
  <c r="J1031" i="1"/>
  <c r="I1031" i="1"/>
  <c r="H1031" i="1"/>
  <c r="V1030" i="1"/>
  <c r="U1030" i="1"/>
  <c r="T1030" i="1"/>
  <c r="S1030" i="1"/>
  <c r="R1030" i="1"/>
  <c r="Q1030" i="1"/>
  <c r="P1030" i="1"/>
  <c r="P1026" i="1" s="1"/>
  <c r="O1030" i="1"/>
  <c r="N1030" i="1"/>
  <c r="M1030" i="1"/>
  <c r="L1030" i="1"/>
  <c r="K1030" i="1"/>
  <c r="J1030" i="1"/>
  <c r="I1030" i="1"/>
  <c r="H1030" i="1"/>
  <c r="H1026" i="1" s="1"/>
  <c r="V1029" i="1"/>
  <c r="U1029" i="1"/>
  <c r="T1029" i="1"/>
  <c r="S1029" i="1"/>
  <c r="R1029" i="1"/>
  <c r="Q1029" i="1"/>
  <c r="Q1026" i="1" s="1"/>
  <c r="P1029" i="1"/>
  <c r="O1029" i="1"/>
  <c r="N1029" i="1"/>
  <c r="M1029" i="1"/>
  <c r="L1029" i="1"/>
  <c r="K1029" i="1"/>
  <c r="J1029" i="1"/>
  <c r="I1029" i="1"/>
  <c r="I1026" i="1" s="1"/>
  <c r="H1029" i="1"/>
  <c r="V1028" i="1"/>
  <c r="U1028" i="1"/>
  <c r="T1028" i="1"/>
  <c r="S1028" i="1"/>
  <c r="R1028" i="1"/>
  <c r="Q1028" i="1"/>
  <c r="P1028" i="1"/>
  <c r="O1028" i="1"/>
  <c r="N1028" i="1"/>
  <c r="M1028" i="1"/>
  <c r="L1028" i="1"/>
  <c r="K1028" i="1"/>
  <c r="J1028" i="1"/>
  <c r="I1028" i="1"/>
  <c r="H1028" i="1"/>
  <c r="V1027" i="1"/>
  <c r="U1027" i="1"/>
  <c r="T1027" i="1"/>
  <c r="T1026" i="1" s="1"/>
  <c r="S1027" i="1"/>
  <c r="S1026" i="1" s="1"/>
  <c r="R1027" i="1"/>
  <c r="Q1027" i="1"/>
  <c r="P1027" i="1"/>
  <c r="O1027" i="1"/>
  <c r="N1027" i="1"/>
  <c r="M1027" i="1"/>
  <c r="L1027" i="1"/>
  <c r="L1026" i="1" s="1"/>
  <c r="K1027" i="1"/>
  <c r="K1026" i="1" s="1"/>
  <c r="J1027" i="1"/>
  <c r="I1027" i="1"/>
  <c r="H1027" i="1"/>
  <c r="V1026" i="1"/>
  <c r="U1026" i="1"/>
  <c r="O1026" i="1"/>
  <c r="N1026" i="1"/>
  <c r="M1026" i="1"/>
  <c r="V1023" i="1"/>
  <c r="U1023" i="1"/>
  <c r="U1021" i="1" s="1"/>
  <c r="T1023" i="1"/>
  <c r="S1023" i="1"/>
  <c r="R1023" i="1"/>
  <c r="Q1023" i="1"/>
  <c r="P1023" i="1"/>
  <c r="O1023" i="1"/>
  <c r="N1023" i="1"/>
  <c r="M1023" i="1"/>
  <c r="M1021" i="1" s="1"/>
  <c r="L1023" i="1"/>
  <c r="K1023" i="1"/>
  <c r="J1023" i="1"/>
  <c r="I1023" i="1"/>
  <c r="H1023" i="1"/>
  <c r="V1022" i="1"/>
  <c r="V1021" i="1" s="1"/>
  <c r="U1022" i="1"/>
  <c r="T1022" i="1"/>
  <c r="S1022" i="1"/>
  <c r="R1022" i="1"/>
  <c r="Q1022" i="1"/>
  <c r="P1022" i="1"/>
  <c r="O1022" i="1"/>
  <c r="N1022" i="1"/>
  <c r="N1021" i="1" s="1"/>
  <c r="M1022" i="1"/>
  <c r="L1022" i="1"/>
  <c r="K1022" i="1"/>
  <c r="J1022" i="1"/>
  <c r="I1022" i="1"/>
  <c r="H1022" i="1"/>
  <c r="T1021" i="1"/>
  <c r="S1021" i="1"/>
  <c r="R1021" i="1"/>
  <c r="Q1021" i="1"/>
  <c r="P1021" i="1"/>
  <c r="O1021" i="1"/>
  <c r="L1021" i="1"/>
  <c r="K1021" i="1"/>
  <c r="J1021" i="1"/>
  <c r="I1021" i="1"/>
  <c r="H1021" i="1"/>
  <c r="V1016" i="1"/>
  <c r="U1016" i="1"/>
  <c r="T1016" i="1"/>
  <c r="S1016" i="1"/>
  <c r="R1016" i="1"/>
  <c r="Q1016" i="1"/>
  <c r="Q1013" i="1" s="1"/>
  <c r="P1016" i="1"/>
  <c r="O1016" i="1"/>
  <c r="N1016" i="1"/>
  <c r="M1016" i="1"/>
  <c r="L1016" i="1"/>
  <c r="K1016" i="1"/>
  <c r="J1016" i="1"/>
  <c r="I1016" i="1"/>
  <c r="I1013" i="1" s="1"/>
  <c r="G1016" i="1"/>
  <c r="H1016" i="1" s="1"/>
  <c r="V1015" i="1"/>
  <c r="U1015" i="1"/>
  <c r="T1015" i="1"/>
  <c r="S1015" i="1"/>
  <c r="R1015" i="1"/>
  <c r="R1013" i="1" s="1"/>
  <c r="Q1015" i="1"/>
  <c r="P1015" i="1"/>
  <c r="O1015" i="1"/>
  <c r="N1015" i="1"/>
  <c r="M1015" i="1"/>
  <c r="L1015" i="1"/>
  <c r="K1015" i="1"/>
  <c r="J1015" i="1"/>
  <c r="I1015" i="1"/>
  <c r="G1015" i="1"/>
  <c r="H1015" i="1" s="1"/>
  <c r="V1014" i="1"/>
  <c r="U1014" i="1"/>
  <c r="T1014" i="1"/>
  <c r="T1013" i="1" s="1"/>
  <c r="S1014" i="1"/>
  <c r="R1014" i="1"/>
  <c r="Q1014" i="1"/>
  <c r="P1014" i="1"/>
  <c r="O1014" i="1"/>
  <c r="N1014" i="1"/>
  <c r="M1014" i="1"/>
  <c r="L1014" i="1"/>
  <c r="K1014" i="1"/>
  <c r="K1013" i="1" s="1"/>
  <c r="J1014" i="1"/>
  <c r="I1014" i="1"/>
  <c r="G1014" i="1"/>
  <c r="H1014" i="1" s="1"/>
  <c r="H1013" i="1" s="1"/>
  <c r="V1013" i="1"/>
  <c r="U1013" i="1"/>
  <c r="P1013" i="1"/>
  <c r="O1013" i="1"/>
  <c r="N1013" i="1"/>
  <c r="M1013" i="1"/>
  <c r="L1013" i="1"/>
  <c r="G1013" i="1"/>
  <c r="G1011" i="1"/>
  <c r="G1010" i="1"/>
  <c r="G1009" i="1"/>
  <c r="W1008" i="1"/>
  <c r="G1008" i="1"/>
  <c r="W1007" i="1"/>
  <c r="V1007" i="1"/>
  <c r="U1007" i="1"/>
  <c r="T1007" i="1"/>
  <c r="S1007" i="1"/>
  <c r="S1005" i="1" s="1"/>
  <c r="R1007" i="1"/>
  <c r="Q1007" i="1"/>
  <c r="P1007" i="1"/>
  <c r="O1007" i="1"/>
  <c r="G1007" i="1"/>
  <c r="W1006" i="1"/>
  <c r="W1005" i="1" s="1"/>
  <c r="V1006" i="1"/>
  <c r="U1006" i="1"/>
  <c r="T1006" i="1"/>
  <c r="S1006" i="1"/>
  <c r="R1006" i="1"/>
  <c r="Q1006" i="1"/>
  <c r="Q1005" i="1" s="1"/>
  <c r="P1006" i="1"/>
  <c r="P1005" i="1" s="1"/>
  <c r="O1006" i="1"/>
  <c r="O1005" i="1" s="1"/>
  <c r="N1006" i="1"/>
  <c r="M1006" i="1"/>
  <c r="L1006" i="1"/>
  <c r="G1006" i="1"/>
  <c r="V1005" i="1"/>
  <c r="U1005" i="1"/>
  <c r="T1005" i="1"/>
  <c r="W1004" i="1"/>
  <c r="V1004" i="1"/>
  <c r="U1004" i="1"/>
  <c r="T1004" i="1"/>
  <c r="S1004" i="1"/>
  <c r="S1003" i="1" s="1"/>
  <c r="R1004" i="1"/>
  <c r="Q1004" i="1"/>
  <c r="P1004" i="1"/>
  <c r="P1003" i="1" s="1"/>
  <c r="O1004" i="1"/>
  <c r="N1004" i="1"/>
  <c r="M1004" i="1"/>
  <c r="L1004" i="1"/>
  <c r="L1003" i="1" s="1"/>
  <c r="K1004" i="1"/>
  <c r="K1003" i="1" s="1"/>
  <c r="J1004" i="1"/>
  <c r="I1004" i="1"/>
  <c r="H1004" i="1"/>
  <c r="H1003" i="1" s="1"/>
  <c r="G1004" i="1"/>
  <c r="W1003" i="1"/>
  <c r="V1003" i="1"/>
  <c r="U1003" i="1"/>
  <c r="T1003" i="1"/>
  <c r="R1003" i="1"/>
  <c r="Q1003" i="1"/>
  <c r="O1003" i="1"/>
  <c r="N1003" i="1"/>
  <c r="M1003" i="1"/>
  <c r="J1003" i="1"/>
  <c r="I1003" i="1"/>
  <c r="G1003" i="1"/>
  <c r="W1002" i="1"/>
  <c r="V1002" i="1"/>
  <c r="U1002" i="1"/>
  <c r="U1000" i="1" s="1"/>
  <c r="T1002" i="1"/>
  <c r="S1002" i="1"/>
  <c r="R1002" i="1"/>
  <c r="Q1002" i="1"/>
  <c r="P1002" i="1"/>
  <c r="O1002" i="1"/>
  <c r="N1002" i="1"/>
  <c r="M1002" i="1"/>
  <c r="M1000" i="1" s="1"/>
  <c r="L1002" i="1"/>
  <c r="K1002" i="1"/>
  <c r="J1002" i="1"/>
  <c r="I1002" i="1"/>
  <c r="H1002" i="1"/>
  <c r="G1002" i="1"/>
  <c r="W1001" i="1"/>
  <c r="V1001" i="1"/>
  <c r="V1000" i="1" s="1"/>
  <c r="U1001" i="1"/>
  <c r="T1001" i="1"/>
  <c r="S1001" i="1"/>
  <c r="S1000" i="1" s="1"/>
  <c r="R1001" i="1"/>
  <c r="Q1001" i="1"/>
  <c r="Q1000" i="1" s="1"/>
  <c r="P1001" i="1"/>
  <c r="O1001" i="1"/>
  <c r="N1001" i="1"/>
  <c r="N1000" i="1" s="1"/>
  <c r="M1001" i="1"/>
  <c r="L1001" i="1"/>
  <c r="K1001" i="1"/>
  <c r="K1000" i="1" s="1"/>
  <c r="J1001" i="1"/>
  <c r="I1001" i="1"/>
  <c r="I1000" i="1" s="1"/>
  <c r="G1001" i="1"/>
  <c r="H1001" i="1" s="1"/>
  <c r="W1000" i="1"/>
  <c r="T1000" i="1"/>
  <c r="R1000" i="1"/>
  <c r="P1000" i="1"/>
  <c r="O1000" i="1"/>
  <c r="L1000" i="1"/>
  <c r="J1000" i="1"/>
  <c r="H1000" i="1"/>
  <c r="W999" i="1"/>
  <c r="V999" i="1"/>
  <c r="U999" i="1"/>
  <c r="T999" i="1"/>
  <c r="S999" i="1"/>
  <c r="R999" i="1"/>
  <c r="Q999" i="1"/>
  <c r="P999" i="1"/>
  <c r="P997" i="1" s="1"/>
  <c r="O999" i="1"/>
  <c r="N999" i="1"/>
  <c r="M999" i="1"/>
  <c r="L999" i="1"/>
  <c r="K999" i="1"/>
  <c r="J999" i="1"/>
  <c r="I999" i="1"/>
  <c r="H999" i="1"/>
  <c r="G999" i="1"/>
  <c r="W998" i="1"/>
  <c r="V998" i="1"/>
  <c r="V997" i="1" s="1"/>
  <c r="U998" i="1"/>
  <c r="T998" i="1"/>
  <c r="T997" i="1" s="1"/>
  <c r="S998" i="1"/>
  <c r="R998" i="1"/>
  <c r="Q998" i="1"/>
  <c r="P998" i="1"/>
  <c r="O998" i="1"/>
  <c r="N998" i="1"/>
  <c r="N997" i="1" s="1"/>
  <c r="M998" i="1"/>
  <c r="L998" i="1"/>
  <c r="L997" i="1" s="1"/>
  <c r="K998" i="1"/>
  <c r="J998" i="1"/>
  <c r="J997" i="1" s="1"/>
  <c r="I998" i="1"/>
  <c r="G998" i="1"/>
  <c r="H998" i="1" s="1"/>
  <c r="H997" i="1" s="1"/>
  <c r="W997" i="1"/>
  <c r="U997" i="1"/>
  <c r="S997" i="1"/>
  <c r="R997" i="1"/>
  <c r="O997" i="1"/>
  <c r="M997" i="1"/>
  <c r="K997" i="1"/>
  <c r="G997" i="1"/>
  <c r="W995" i="1"/>
  <c r="V995" i="1"/>
  <c r="V994" i="1" s="1"/>
  <c r="U995" i="1"/>
  <c r="T995" i="1"/>
  <c r="S995" i="1"/>
  <c r="S994" i="1" s="1"/>
  <c r="R995" i="1"/>
  <c r="Q995" i="1"/>
  <c r="P995" i="1"/>
  <c r="P994" i="1" s="1"/>
  <c r="O995" i="1"/>
  <c r="N995" i="1"/>
  <c r="N994" i="1" s="1"/>
  <c r="M995" i="1"/>
  <c r="L995" i="1"/>
  <c r="L994" i="1" s="1"/>
  <c r="K995" i="1"/>
  <c r="K994" i="1" s="1"/>
  <c r="J995" i="1"/>
  <c r="I995" i="1"/>
  <c r="H995" i="1"/>
  <c r="H994" i="1" s="1"/>
  <c r="G995" i="1"/>
  <c r="W994" i="1"/>
  <c r="U994" i="1"/>
  <c r="T994" i="1"/>
  <c r="R994" i="1"/>
  <c r="Q994" i="1"/>
  <c r="O994" i="1"/>
  <c r="M994" i="1"/>
  <c r="J994" i="1"/>
  <c r="I994" i="1"/>
  <c r="G994" i="1"/>
  <c r="W993" i="1"/>
  <c r="V993" i="1"/>
  <c r="U993" i="1"/>
  <c r="U990" i="1" s="1"/>
  <c r="T993" i="1"/>
  <c r="S993" i="1"/>
  <c r="R993" i="1"/>
  <c r="Q993" i="1"/>
  <c r="P993" i="1"/>
  <c r="O993" i="1"/>
  <c r="N993" i="1"/>
  <c r="M993" i="1"/>
  <c r="M990" i="1" s="1"/>
  <c r="L993" i="1"/>
  <c r="K993" i="1"/>
  <c r="J993" i="1"/>
  <c r="I993" i="1"/>
  <c r="H993" i="1"/>
  <c r="G993" i="1"/>
  <c r="W992" i="1"/>
  <c r="V992" i="1"/>
  <c r="V990" i="1" s="1"/>
  <c r="U992" i="1"/>
  <c r="T992" i="1"/>
  <c r="S992" i="1"/>
  <c r="R992" i="1"/>
  <c r="Q992" i="1"/>
  <c r="P992" i="1"/>
  <c r="O992" i="1"/>
  <c r="N992" i="1"/>
  <c r="N990" i="1" s="1"/>
  <c r="M992" i="1"/>
  <c r="L992" i="1"/>
  <c r="K992" i="1"/>
  <c r="J992" i="1"/>
  <c r="I992" i="1"/>
  <c r="G992" i="1"/>
  <c r="H992" i="1" s="1"/>
  <c r="W991" i="1"/>
  <c r="W990" i="1" s="1"/>
  <c r="V991" i="1"/>
  <c r="U991" i="1"/>
  <c r="T991" i="1"/>
  <c r="T990" i="1" s="1"/>
  <c r="S991" i="1"/>
  <c r="R991" i="1"/>
  <c r="R990" i="1" s="1"/>
  <c r="Q991" i="1"/>
  <c r="P991" i="1"/>
  <c r="P990" i="1" s="1"/>
  <c r="O991" i="1"/>
  <c r="O990" i="1" s="1"/>
  <c r="N991" i="1"/>
  <c r="M991" i="1"/>
  <c r="L991" i="1"/>
  <c r="L990" i="1" s="1"/>
  <c r="K991" i="1"/>
  <c r="J991" i="1"/>
  <c r="J990" i="1" s="1"/>
  <c r="I991" i="1"/>
  <c r="H991" i="1"/>
  <c r="G991" i="1"/>
  <c r="S990" i="1"/>
  <c r="Q990" i="1"/>
  <c r="K990" i="1"/>
  <c r="I990" i="1"/>
  <c r="H990" i="1"/>
  <c r="W989" i="1"/>
  <c r="V989" i="1"/>
  <c r="U989" i="1"/>
  <c r="T989" i="1"/>
  <c r="S989" i="1"/>
  <c r="R989" i="1"/>
  <c r="Q989" i="1"/>
  <c r="Q987" i="1" s="1"/>
  <c r="P989" i="1"/>
  <c r="O989" i="1"/>
  <c r="N989" i="1"/>
  <c r="M989" i="1"/>
  <c r="L989" i="1"/>
  <c r="K989" i="1"/>
  <c r="J989" i="1"/>
  <c r="I989" i="1"/>
  <c r="I987" i="1" s="1"/>
  <c r="G989" i="1"/>
  <c r="H989" i="1" s="1"/>
  <c r="W988" i="1"/>
  <c r="W987" i="1" s="1"/>
  <c r="V988" i="1"/>
  <c r="U988" i="1"/>
  <c r="U987" i="1" s="1"/>
  <c r="T988" i="1"/>
  <c r="S988" i="1"/>
  <c r="R988" i="1"/>
  <c r="R987" i="1" s="1"/>
  <c r="Q988" i="1"/>
  <c r="P988" i="1"/>
  <c r="O988" i="1"/>
  <c r="O987" i="1" s="1"/>
  <c r="N988" i="1"/>
  <c r="M988" i="1"/>
  <c r="M987" i="1" s="1"/>
  <c r="L988" i="1"/>
  <c r="K988" i="1"/>
  <c r="J988" i="1"/>
  <c r="J987" i="1" s="1"/>
  <c r="I988" i="1"/>
  <c r="G988" i="1"/>
  <c r="H988" i="1" s="1"/>
  <c r="H987" i="1" s="1"/>
  <c r="V987" i="1"/>
  <c r="T987" i="1"/>
  <c r="S987" i="1"/>
  <c r="P987" i="1"/>
  <c r="N987" i="1"/>
  <c r="L987" i="1"/>
  <c r="K987" i="1"/>
  <c r="W986" i="1"/>
  <c r="V986" i="1"/>
  <c r="U986" i="1"/>
  <c r="T986" i="1"/>
  <c r="T983" i="1" s="1"/>
  <c r="S986" i="1"/>
  <c r="R986" i="1"/>
  <c r="Q986" i="1"/>
  <c r="P986" i="1"/>
  <c r="O986" i="1"/>
  <c r="N986" i="1"/>
  <c r="M986" i="1"/>
  <c r="L986" i="1"/>
  <c r="L983" i="1" s="1"/>
  <c r="K986" i="1"/>
  <c r="J986" i="1"/>
  <c r="I986" i="1"/>
  <c r="G986" i="1"/>
  <c r="H986" i="1" s="1"/>
  <c r="W985" i="1"/>
  <c r="V985" i="1"/>
  <c r="U985" i="1"/>
  <c r="U983" i="1" s="1"/>
  <c r="T985" i="1"/>
  <c r="S985" i="1"/>
  <c r="R985" i="1"/>
  <c r="Q985" i="1"/>
  <c r="P985" i="1"/>
  <c r="O985" i="1"/>
  <c r="N985" i="1"/>
  <c r="M985" i="1"/>
  <c r="M983" i="1" s="1"/>
  <c r="L985" i="1"/>
  <c r="K985" i="1"/>
  <c r="J985" i="1"/>
  <c r="I985" i="1"/>
  <c r="H985" i="1"/>
  <c r="G985" i="1"/>
  <c r="W984" i="1"/>
  <c r="V984" i="1"/>
  <c r="U984" i="1"/>
  <c r="T984" i="1"/>
  <c r="S984" i="1"/>
  <c r="S983" i="1" s="1"/>
  <c r="R984" i="1"/>
  <c r="Q984" i="1"/>
  <c r="Q983" i="1" s="1"/>
  <c r="P984" i="1"/>
  <c r="O984" i="1"/>
  <c r="O983" i="1" s="1"/>
  <c r="N984" i="1"/>
  <c r="M984" i="1"/>
  <c r="L984" i="1"/>
  <c r="K984" i="1"/>
  <c r="K983" i="1" s="1"/>
  <c r="J984" i="1"/>
  <c r="I984" i="1"/>
  <c r="I983" i="1" s="1"/>
  <c r="G984" i="1"/>
  <c r="H984" i="1" s="1"/>
  <c r="W983" i="1"/>
  <c r="R983" i="1"/>
  <c r="P983" i="1"/>
  <c r="J983" i="1"/>
  <c r="G983" i="1"/>
  <c r="W982" i="1"/>
  <c r="V982" i="1"/>
  <c r="U982" i="1"/>
  <c r="T982" i="1"/>
  <c r="S982" i="1"/>
  <c r="R982" i="1"/>
  <c r="Q982" i="1"/>
  <c r="P982" i="1"/>
  <c r="P980" i="1" s="1"/>
  <c r="O982" i="1"/>
  <c r="N982" i="1"/>
  <c r="M982" i="1"/>
  <c r="L982" i="1"/>
  <c r="K982" i="1"/>
  <c r="J982" i="1"/>
  <c r="I982" i="1"/>
  <c r="H982" i="1"/>
  <c r="G982" i="1"/>
  <c r="W981" i="1"/>
  <c r="V981" i="1"/>
  <c r="V980" i="1" s="1"/>
  <c r="U981" i="1"/>
  <c r="T981" i="1"/>
  <c r="T980" i="1" s="1"/>
  <c r="S981" i="1"/>
  <c r="R981" i="1"/>
  <c r="Q981" i="1"/>
  <c r="Q980" i="1" s="1"/>
  <c r="P981" i="1"/>
  <c r="O981" i="1"/>
  <c r="N981" i="1"/>
  <c r="N980" i="1" s="1"/>
  <c r="M981" i="1"/>
  <c r="L981" i="1"/>
  <c r="L980" i="1" s="1"/>
  <c r="K981" i="1"/>
  <c r="J981" i="1"/>
  <c r="I981" i="1"/>
  <c r="I980" i="1" s="1"/>
  <c r="G981" i="1"/>
  <c r="H981" i="1" s="1"/>
  <c r="H980" i="1" s="1"/>
  <c r="W980" i="1"/>
  <c r="U980" i="1"/>
  <c r="S980" i="1"/>
  <c r="R980" i="1"/>
  <c r="O980" i="1"/>
  <c r="M980" i="1"/>
  <c r="K980" i="1"/>
  <c r="J980" i="1"/>
  <c r="G980" i="1"/>
  <c r="W978" i="1"/>
  <c r="V978" i="1"/>
  <c r="U978" i="1"/>
  <c r="T978" i="1"/>
  <c r="S978" i="1"/>
  <c r="S976" i="1" s="1"/>
  <c r="R978" i="1"/>
  <c r="Q978" i="1"/>
  <c r="P978" i="1"/>
  <c r="O978" i="1"/>
  <c r="N978" i="1"/>
  <c r="M978" i="1"/>
  <c r="L978" i="1"/>
  <c r="K978" i="1"/>
  <c r="K976" i="1" s="1"/>
  <c r="J978" i="1"/>
  <c r="I978" i="1"/>
  <c r="H978" i="1"/>
  <c r="G978" i="1"/>
  <c r="W977" i="1"/>
  <c r="W976" i="1" s="1"/>
  <c r="V977" i="1"/>
  <c r="U977" i="1"/>
  <c r="T977" i="1"/>
  <c r="T976" i="1" s="1"/>
  <c r="S977" i="1"/>
  <c r="R977" i="1"/>
  <c r="Q977" i="1"/>
  <c r="Q976" i="1" s="1"/>
  <c r="P977" i="1"/>
  <c r="O977" i="1"/>
  <c r="O976" i="1" s="1"/>
  <c r="N977" i="1"/>
  <c r="M977" i="1"/>
  <c r="L977" i="1"/>
  <c r="L976" i="1" s="1"/>
  <c r="K977" i="1"/>
  <c r="J977" i="1"/>
  <c r="I977" i="1"/>
  <c r="I976" i="1" s="1"/>
  <c r="G977" i="1"/>
  <c r="H977" i="1" s="1"/>
  <c r="H976" i="1" s="1"/>
  <c r="V976" i="1"/>
  <c r="U976" i="1"/>
  <c r="R976" i="1"/>
  <c r="P976" i="1"/>
  <c r="N976" i="1"/>
  <c r="M976" i="1"/>
  <c r="J976" i="1"/>
  <c r="W975" i="1"/>
  <c r="V975" i="1"/>
  <c r="V973" i="1" s="1"/>
  <c r="U975" i="1"/>
  <c r="T975" i="1"/>
  <c r="S975" i="1"/>
  <c r="R975" i="1"/>
  <c r="Q975" i="1"/>
  <c r="P975" i="1"/>
  <c r="O975" i="1"/>
  <c r="N975" i="1"/>
  <c r="N973" i="1" s="1"/>
  <c r="M975" i="1"/>
  <c r="L975" i="1"/>
  <c r="K975" i="1"/>
  <c r="J975" i="1"/>
  <c r="I975" i="1"/>
  <c r="G975" i="1"/>
  <c r="H975" i="1" s="1"/>
  <c r="W974" i="1"/>
  <c r="W973" i="1" s="1"/>
  <c r="V974" i="1"/>
  <c r="U974" i="1"/>
  <c r="T974" i="1"/>
  <c r="T973" i="1" s="1"/>
  <c r="S974" i="1"/>
  <c r="R974" i="1"/>
  <c r="R973" i="1" s="1"/>
  <c r="Q974" i="1"/>
  <c r="P974" i="1"/>
  <c r="P973" i="1" s="1"/>
  <c r="O974" i="1"/>
  <c r="O973" i="1" s="1"/>
  <c r="N974" i="1"/>
  <c r="M974" i="1"/>
  <c r="L974" i="1"/>
  <c r="L973" i="1" s="1"/>
  <c r="K974" i="1"/>
  <c r="J974" i="1"/>
  <c r="J973" i="1" s="1"/>
  <c r="I974" i="1"/>
  <c r="H974" i="1"/>
  <c r="H973" i="1" s="1"/>
  <c r="G974" i="1"/>
  <c r="U973" i="1"/>
  <c r="S973" i="1"/>
  <c r="Q973" i="1"/>
  <c r="M973" i="1"/>
  <c r="K973" i="1"/>
  <c r="I973" i="1"/>
  <c r="W972" i="1"/>
  <c r="V972" i="1"/>
  <c r="U972" i="1"/>
  <c r="T972" i="1"/>
  <c r="S972" i="1"/>
  <c r="R972" i="1"/>
  <c r="Q972" i="1"/>
  <c r="Q970" i="1" s="1"/>
  <c r="P972" i="1"/>
  <c r="O972" i="1"/>
  <c r="N972" i="1"/>
  <c r="M972" i="1"/>
  <c r="L972" i="1"/>
  <c r="K972" i="1"/>
  <c r="J972" i="1"/>
  <c r="I972" i="1"/>
  <c r="I970" i="1" s="1"/>
  <c r="G972" i="1"/>
  <c r="H972" i="1" s="1"/>
  <c r="W971" i="1"/>
  <c r="W970" i="1" s="1"/>
  <c r="V971" i="1"/>
  <c r="U971" i="1"/>
  <c r="U970" i="1" s="1"/>
  <c r="T971" i="1"/>
  <c r="S971" i="1"/>
  <c r="S970" i="1" s="1"/>
  <c r="R971" i="1"/>
  <c r="R970" i="1" s="1"/>
  <c r="Q971" i="1"/>
  <c r="P971" i="1"/>
  <c r="O971" i="1"/>
  <c r="O970" i="1" s="1"/>
  <c r="N971" i="1"/>
  <c r="M971" i="1"/>
  <c r="M970" i="1" s="1"/>
  <c r="L971" i="1"/>
  <c r="K971" i="1"/>
  <c r="K970" i="1" s="1"/>
  <c r="J971" i="1"/>
  <c r="J970" i="1" s="1"/>
  <c r="I971" i="1"/>
  <c r="G971" i="1"/>
  <c r="H971" i="1" s="1"/>
  <c r="H970" i="1" s="1"/>
  <c r="V970" i="1"/>
  <c r="T970" i="1"/>
  <c r="P970" i="1"/>
  <c r="N970" i="1"/>
  <c r="L970" i="1"/>
  <c r="W968" i="1"/>
  <c r="W967" i="1" s="1"/>
  <c r="V968" i="1"/>
  <c r="U968" i="1"/>
  <c r="U967" i="1" s="1"/>
  <c r="T968" i="1"/>
  <c r="T967" i="1" s="1"/>
  <c r="S968" i="1"/>
  <c r="R968" i="1"/>
  <c r="Q968" i="1"/>
  <c r="Q967" i="1" s="1"/>
  <c r="P968" i="1"/>
  <c r="O968" i="1"/>
  <c r="O967" i="1" s="1"/>
  <c r="N968" i="1"/>
  <c r="M968" i="1"/>
  <c r="L968" i="1"/>
  <c r="L967" i="1" s="1"/>
  <c r="K968" i="1"/>
  <c r="J968" i="1"/>
  <c r="I968" i="1"/>
  <c r="I967" i="1" s="1"/>
  <c r="G968" i="1"/>
  <c r="H968" i="1" s="1"/>
  <c r="H967" i="1" s="1"/>
  <c r="V967" i="1"/>
  <c r="S967" i="1"/>
  <c r="R967" i="1"/>
  <c r="P967" i="1"/>
  <c r="N967" i="1"/>
  <c r="M967" i="1"/>
  <c r="K967" i="1"/>
  <c r="J967" i="1"/>
  <c r="W966" i="1"/>
  <c r="V966" i="1"/>
  <c r="U966" i="1"/>
  <c r="T966" i="1"/>
  <c r="S966" i="1"/>
  <c r="R966" i="1"/>
  <c r="Q966" i="1"/>
  <c r="P966" i="1"/>
  <c r="O966" i="1"/>
  <c r="N966" i="1"/>
  <c r="M966" i="1"/>
  <c r="L966" i="1"/>
  <c r="K966" i="1"/>
  <c r="J966" i="1"/>
  <c r="I966" i="1"/>
  <c r="G966" i="1"/>
  <c r="H966" i="1" s="1"/>
  <c r="W965" i="1"/>
  <c r="W962" i="1" s="1"/>
  <c r="V965" i="1"/>
  <c r="U965" i="1"/>
  <c r="T965" i="1"/>
  <c r="S965" i="1"/>
  <c r="R965" i="1"/>
  <c r="Q965" i="1"/>
  <c r="P965" i="1"/>
  <c r="O965" i="1"/>
  <c r="O962" i="1" s="1"/>
  <c r="N965" i="1"/>
  <c r="M965" i="1"/>
  <c r="L965" i="1"/>
  <c r="K965" i="1"/>
  <c r="J965" i="1"/>
  <c r="I965" i="1"/>
  <c r="H965" i="1"/>
  <c r="G965" i="1"/>
  <c r="W964" i="1"/>
  <c r="V964" i="1"/>
  <c r="U964" i="1"/>
  <c r="T964" i="1"/>
  <c r="S964" i="1"/>
  <c r="R964" i="1"/>
  <c r="Q964" i="1"/>
  <c r="P964" i="1"/>
  <c r="O964" i="1"/>
  <c r="N964" i="1"/>
  <c r="M964" i="1"/>
  <c r="L964" i="1"/>
  <c r="K964" i="1"/>
  <c r="J964" i="1"/>
  <c r="I964" i="1"/>
  <c r="H964" i="1"/>
  <c r="G964" i="1"/>
  <c r="W963" i="1"/>
  <c r="V963" i="1"/>
  <c r="U963" i="1"/>
  <c r="T963" i="1"/>
  <c r="T962" i="1" s="1"/>
  <c r="S963" i="1"/>
  <c r="R963" i="1"/>
  <c r="Q963" i="1"/>
  <c r="P963" i="1"/>
  <c r="O963" i="1"/>
  <c r="N963" i="1"/>
  <c r="M963" i="1"/>
  <c r="L963" i="1"/>
  <c r="L962" i="1" s="1"/>
  <c r="K963" i="1"/>
  <c r="J963" i="1"/>
  <c r="I963" i="1"/>
  <c r="G963" i="1"/>
  <c r="H963" i="1" s="1"/>
  <c r="H962" i="1" s="1"/>
  <c r="U962" i="1"/>
  <c r="S962" i="1"/>
  <c r="R962" i="1"/>
  <c r="M962" i="1"/>
  <c r="K962" i="1"/>
  <c r="J962" i="1"/>
  <c r="W961" i="1"/>
  <c r="V961" i="1"/>
  <c r="U961" i="1"/>
  <c r="T961" i="1"/>
  <c r="S961" i="1"/>
  <c r="R961" i="1"/>
  <c r="Q961" i="1"/>
  <c r="P961" i="1"/>
  <c r="O961" i="1"/>
  <c r="N961" i="1"/>
  <c r="M961" i="1"/>
  <c r="L961" i="1"/>
  <c r="K961" i="1"/>
  <c r="J961" i="1"/>
  <c r="I961" i="1"/>
  <c r="H961" i="1"/>
  <c r="G961" i="1"/>
  <c r="W960" i="1"/>
  <c r="V960" i="1"/>
  <c r="U960" i="1"/>
  <c r="T960" i="1"/>
  <c r="T957" i="1" s="1"/>
  <c r="S960" i="1"/>
  <c r="R960" i="1"/>
  <c r="Q960" i="1"/>
  <c r="P960" i="1"/>
  <c r="O960" i="1"/>
  <c r="N960" i="1"/>
  <c r="M960" i="1"/>
  <c r="L960" i="1"/>
  <c r="L957" i="1" s="1"/>
  <c r="K960" i="1"/>
  <c r="J960" i="1"/>
  <c r="I960" i="1"/>
  <c r="G960" i="1"/>
  <c r="H960" i="1" s="1"/>
  <c r="W959" i="1"/>
  <c r="V959" i="1"/>
  <c r="U959" i="1"/>
  <c r="U957" i="1" s="1"/>
  <c r="T959" i="1"/>
  <c r="S959" i="1"/>
  <c r="R959" i="1"/>
  <c r="Q959" i="1"/>
  <c r="P959" i="1"/>
  <c r="O959" i="1"/>
  <c r="N959" i="1"/>
  <c r="M959" i="1"/>
  <c r="M957" i="1" s="1"/>
  <c r="L959" i="1"/>
  <c r="K959" i="1"/>
  <c r="J959" i="1"/>
  <c r="I959" i="1"/>
  <c r="H959" i="1"/>
  <c r="G959" i="1"/>
  <c r="W958" i="1"/>
  <c r="V958" i="1"/>
  <c r="V957" i="1" s="1"/>
  <c r="U958" i="1"/>
  <c r="T958" i="1"/>
  <c r="S958" i="1"/>
  <c r="R958" i="1"/>
  <c r="Q958" i="1"/>
  <c r="Q957" i="1" s="1"/>
  <c r="P958" i="1"/>
  <c r="O958" i="1"/>
  <c r="N958" i="1"/>
  <c r="N957" i="1" s="1"/>
  <c r="M958" i="1"/>
  <c r="L958" i="1"/>
  <c r="K958" i="1"/>
  <c r="J958" i="1"/>
  <c r="I958" i="1"/>
  <c r="I957" i="1" s="1"/>
  <c r="G958" i="1"/>
  <c r="H958" i="1" s="1"/>
  <c r="H957" i="1" s="1"/>
  <c r="W957" i="1"/>
  <c r="R957" i="1"/>
  <c r="P957" i="1"/>
  <c r="O957" i="1"/>
  <c r="J957" i="1"/>
  <c r="G954" i="1"/>
  <c r="G953" i="1"/>
  <c r="G952" i="1"/>
  <c r="W951" i="1"/>
  <c r="G951" i="1"/>
  <c r="W950" i="1"/>
  <c r="V950" i="1"/>
  <c r="V948" i="1" s="1"/>
  <c r="U950" i="1"/>
  <c r="T950" i="1"/>
  <c r="S950" i="1"/>
  <c r="R950" i="1"/>
  <c r="Q950" i="1"/>
  <c r="P950" i="1"/>
  <c r="O950" i="1"/>
  <c r="N950" i="1"/>
  <c r="N948" i="1" s="1"/>
  <c r="M950" i="1"/>
  <c r="G950" i="1"/>
  <c r="L950" i="1" s="1"/>
  <c r="W949" i="1"/>
  <c r="W948" i="1" s="1"/>
  <c r="V949" i="1"/>
  <c r="U949" i="1"/>
  <c r="U948" i="1" s="1"/>
  <c r="T949" i="1"/>
  <c r="S949" i="1"/>
  <c r="S948" i="1" s="1"/>
  <c r="R949" i="1"/>
  <c r="R948" i="1" s="1"/>
  <c r="Q949" i="1"/>
  <c r="P949" i="1"/>
  <c r="O949" i="1"/>
  <c r="O948" i="1" s="1"/>
  <c r="N949" i="1"/>
  <c r="M949" i="1"/>
  <c r="M948" i="1" s="1"/>
  <c r="L949" i="1"/>
  <c r="L948" i="1" s="1"/>
  <c r="K949" i="1"/>
  <c r="K948" i="1" s="1"/>
  <c r="G949" i="1"/>
  <c r="G948" i="1" s="1"/>
  <c r="T948" i="1"/>
  <c r="Q948" i="1"/>
  <c r="P948" i="1"/>
  <c r="W947" i="1"/>
  <c r="V947" i="1"/>
  <c r="V946" i="1" s="1"/>
  <c r="U947" i="1"/>
  <c r="T947" i="1"/>
  <c r="S947" i="1"/>
  <c r="S946" i="1" s="1"/>
  <c r="R947" i="1"/>
  <c r="Q947" i="1"/>
  <c r="Q946" i="1" s="1"/>
  <c r="P947" i="1"/>
  <c r="O947" i="1"/>
  <c r="N947" i="1"/>
  <c r="N946" i="1" s="1"/>
  <c r="M947" i="1"/>
  <c r="L947" i="1"/>
  <c r="K947" i="1"/>
  <c r="K946" i="1" s="1"/>
  <c r="J947" i="1"/>
  <c r="I947" i="1"/>
  <c r="I946" i="1" s="1"/>
  <c r="G947" i="1"/>
  <c r="H947" i="1" s="1"/>
  <c r="W946" i="1"/>
  <c r="U946" i="1"/>
  <c r="T946" i="1"/>
  <c r="R946" i="1"/>
  <c r="P946" i="1"/>
  <c r="O946" i="1"/>
  <c r="M946" i="1"/>
  <c r="L946" i="1"/>
  <c r="J946" i="1"/>
  <c r="H946" i="1"/>
  <c r="G946" i="1"/>
  <c r="W945" i="1"/>
  <c r="V945" i="1"/>
  <c r="U945" i="1"/>
  <c r="T945" i="1"/>
  <c r="S945" i="1"/>
  <c r="R945" i="1"/>
  <c r="Q945" i="1"/>
  <c r="P945" i="1"/>
  <c r="P943" i="1" s="1"/>
  <c r="O945" i="1"/>
  <c r="N945" i="1"/>
  <c r="M945" i="1"/>
  <c r="L945" i="1"/>
  <c r="K945" i="1"/>
  <c r="J945" i="1"/>
  <c r="I945" i="1"/>
  <c r="H945" i="1"/>
  <c r="G945" i="1"/>
  <c r="W944" i="1"/>
  <c r="V944" i="1"/>
  <c r="V943" i="1" s="1"/>
  <c r="U944" i="1"/>
  <c r="T944" i="1"/>
  <c r="T943" i="1" s="1"/>
  <c r="S944" i="1"/>
  <c r="R944" i="1"/>
  <c r="R943" i="1" s="1"/>
  <c r="Q944" i="1"/>
  <c r="P944" i="1"/>
  <c r="O944" i="1"/>
  <c r="N944" i="1"/>
  <c r="N943" i="1" s="1"/>
  <c r="M944" i="1"/>
  <c r="L944" i="1"/>
  <c r="L943" i="1" s="1"/>
  <c r="K944" i="1"/>
  <c r="J944" i="1"/>
  <c r="J943" i="1" s="1"/>
  <c r="I944" i="1"/>
  <c r="G944" i="1"/>
  <c r="H944" i="1" s="1"/>
  <c r="W943" i="1"/>
  <c r="U943" i="1"/>
  <c r="S943" i="1"/>
  <c r="O943" i="1"/>
  <c r="M943" i="1"/>
  <c r="K943" i="1"/>
  <c r="G943" i="1"/>
  <c r="W942" i="1"/>
  <c r="V942" i="1"/>
  <c r="U942" i="1"/>
  <c r="T942" i="1"/>
  <c r="S942" i="1"/>
  <c r="S940" i="1" s="1"/>
  <c r="R942" i="1"/>
  <c r="Q942" i="1"/>
  <c r="P942" i="1"/>
  <c r="O942" i="1"/>
  <c r="N942" i="1"/>
  <c r="M942" i="1"/>
  <c r="L942" i="1"/>
  <c r="K942" i="1"/>
  <c r="K940" i="1" s="1"/>
  <c r="J942" i="1"/>
  <c r="I942" i="1"/>
  <c r="H942" i="1"/>
  <c r="G942" i="1"/>
  <c r="W941" i="1"/>
  <c r="W940" i="1" s="1"/>
  <c r="V941" i="1"/>
  <c r="U941" i="1"/>
  <c r="U940" i="1" s="1"/>
  <c r="T941" i="1"/>
  <c r="T940" i="1" s="1"/>
  <c r="S941" i="1"/>
  <c r="R941" i="1"/>
  <c r="Q941" i="1"/>
  <c r="Q940" i="1" s="1"/>
  <c r="P941" i="1"/>
  <c r="O941" i="1"/>
  <c r="O940" i="1" s="1"/>
  <c r="N941" i="1"/>
  <c r="M941" i="1"/>
  <c r="L941" i="1"/>
  <c r="L940" i="1" s="1"/>
  <c r="K941" i="1"/>
  <c r="J941" i="1"/>
  <c r="I941" i="1"/>
  <c r="I940" i="1" s="1"/>
  <c r="G941" i="1"/>
  <c r="V940" i="1"/>
  <c r="R940" i="1"/>
  <c r="P940" i="1"/>
  <c r="N940" i="1"/>
  <c r="M940" i="1"/>
  <c r="J940" i="1"/>
  <c r="W938" i="1"/>
  <c r="V938" i="1"/>
  <c r="V937" i="1" s="1"/>
  <c r="U938" i="1"/>
  <c r="T938" i="1"/>
  <c r="S938" i="1"/>
  <c r="S937" i="1" s="1"/>
  <c r="R938" i="1"/>
  <c r="Q938" i="1"/>
  <c r="Q937" i="1" s="1"/>
  <c r="P938" i="1"/>
  <c r="O938" i="1"/>
  <c r="N938" i="1"/>
  <c r="N937" i="1" s="1"/>
  <c r="M938" i="1"/>
  <c r="L938" i="1"/>
  <c r="K938" i="1"/>
  <c r="K937" i="1" s="1"/>
  <c r="J938" i="1"/>
  <c r="I938" i="1"/>
  <c r="I937" i="1" s="1"/>
  <c r="G938" i="1"/>
  <c r="H938" i="1" s="1"/>
  <c r="H937" i="1" s="1"/>
  <c r="W937" i="1"/>
  <c r="U937" i="1"/>
  <c r="T937" i="1"/>
  <c r="R937" i="1"/>
  <c r="P937" i="1"/>
  <c r="O937" i="1"/>
  <c r="M937" i="1"/>
  <c r="L937" i="1"/>
  <c r="J937" i="1"/>
  <c r="W936" i="1"/>
  <c r="V936" i="1"/>
  <c r="U936" i="1"/>
  <c r="T936" i="1"/>
  <c r="S936" i="1"/>
  <c r="R936" i="1"/>
  <c r="Q936" i="1"/>
  <c r="P936" i="1"/>
  <c r="O936" i="1"/>
  <c r="N936" i="1"/>
  <c r="M936" i="1"/>
  <c r="L936" i="1"/>
  <c r="K936" i="1"/>
  <c r="J936" i="1"/>
  <c r="I936" i="1"/>
  <c r="H936" i="1"/>
  <c r="G936" i="1"/>
  <c r="W935" i="1"/>
  <c r="V935" i="1"/>
  <c r="U935" i="1"/>
  <c r="T935" i="1"/>
  <c r="S935" i="1"/>
  <c r="R935" i="1"/>
  <c r="Q935" i="1"/>
  <c r="Q933" i="1" s="1"/>
  <c r="P935" i="1"/>
  <c r="O935" i="1"/>
  <c r="N935" i="1"/>
  <c r="M935" i="1"/>
  <c r="L935" i="1"/>
  <c r="L933" i="1" s="1"/>
  <c r="K935" i="1"/>
  <c r="J935" i="1"/>
  <c r="I935" i="1"/>
  <c r="I933" i="1" s="1"/>
  <c r="G935" i="1"/>
  <c r="H935" i="1" s="1"/>
  <c r="W934" i="1"/>
  <c r="W933" i="1" s="1"/>
  <c r="V934" i="1"/>
  <c r="U934" i="1"/>
  <c r="U933" i="1" s="1"/>
  <c r="T934" i="1"/>
  <c r="S934" i="1"/>
  <c r="R934" i="1"/>
  <c r="R933" i="1" s="1"/>
  <c r="Q934" i="1"/>
  <c r="P934" i="1"/>
  <c r="O934" i="1"/>
  <c r="O933" i="1" s="1"/>
  <c r="N934" i="1"/>
  <c r="M934" i="1"/>
  <c r="M933" i="1" s="1"/>
  <c r="L934" i="1"/>
  <c r="K934" i="1"/>
  <c r="K933" i="1" s="1"/>
  <c r="J934" i="1"/>
  <c r="J933" i="1" s="1"/>
  <c r="I934" i="1"/>
  <c r="G934" i="1"/>
  <c r="V933" i="1"/>
  <c r="T933" i="1"/>
  <c r="S933" i="1"/>
  <c r="P933" i="1"/>
  <c r="N933" i="1"/>
  <c r="W932" i="1"/>
  <c r="W930" i="1" s="1"/>
  <c r="V932" i="1"/>
  <c r="U932" i="1"/>
  <c r="T932" i="1"/>
  <c r="T930" i="1" s="1"/>
  <c r="S932" i="1"/>
  <c r="R932" i="1"/>
  <c r="Q932" i="1"/>
  <c r="P932" i="1"/>
  <c r="O932" i="1"/>
  <c r="O930" i="1" s="1"/>
  <c r="N932" i="1"/>
  <c r="M932" i="1"/>
  <c r="L932" i="1"/>
  <c r="L930" i="1" s="1"/>
  <c r="K932" i="1"/>
  <c r="J932" i="1"/>
  <c r="I932" i="1"/>
  <c r="G932" i="1"/>
  <c r="W931" i="1"/>
  <c r="V931" i="1"/>
  <c r="V930" i="1" s="1"/>
  <c r="U931" i="1"/>
  <c r="U930" i="1" s="1"/>
  <c r="T931" i="1"/>
  <c r="S931" i="1"/>
  <c r="R931" i="1"/>
  <c r="R930" i="1" s="1"/>
  <c r="Q931" i="1"/>
  <c r="P931" i="1"/>
  <c r="P930" i="1" s="1"/>
  <c r="O931" i="1"/>
  <c r="N931" i="1"/>
  <c r="N930" i="1" s="1"/>
  <c r="M931" i="1"/>
  <c r="M930" i="1" s="1"/>
  <c r="L931" i="1"/>
  <c r="K931" i="1"/>
  <c r="J931" i="1"/>
  <c r="J930" i="1" s="1"/>
  <c r="I931" i="1"/>
  <c r="H931" i="1"/>
  <c r="G931" i="1"/>
  <c r="S930" i="1"/>
  <c r="Q930" i="1"/>
  <c r="K930" i="1"/>
  <c r="I930" i="1"/>
  <c r="W929" i="1"/>
  <c r="W926" i="1" s="1"/>
  <c r="V929" i="1"/>
  <c r="U929" i="1"/>
  <c r="T929" i="1"/>
  <c r="S929" i="1"/>
  <c r="R929" i="1"/>
  <c r="Q929" i="1"/>
  <c r="P929" i="1"/>
  <c r="O929" i="1"/>
  <c r="N929" i="1"/>
  <c r="M929" i="1"/>
  <c r="L929" i="1"/>
  <c r="K929" i="1"/>
  <c r="J929" i="1"/>
  <c r="I929" i="1"/>
  <c r="H929" i="1"/>
  <c r="G929" i="1"/>
  <c r="G926" i="1" s="1"/>
  <c r="W928" i="1"/>
  <c r="V928" i="1"/>
  <c r="U928" i="1"/>
  <c r="T928" i="1"/>
  <c r="S928" i="1"/>
  <c r="S926" i="1" s="1"/>
  <c r="R928" i="1"/>
  <c r="Q928" i="1"/>
  <c r="P928" i="1"/>
  <c r="O928" i="1"/>
  <c r="N928" i="1"/>
  <c r="M928" i="1"/>
  <c r="L928" i="1"/>
  <c r="K928" i="1"/>
  <c r="K926" i="1" s="1"/>
  <c r="J928" i="1"/>
  <c r="I928" i="1"/>
  <c r="H928" i="1"/>
  <c r="G928" i="1"/>
  <c r="W927" i="1"/>
  <c r="V927" i="1"/>
  <c r="V926" i="1" s="1"/>
  <c r="U927" i="1"/>
  <c r="T927" i="1"/>
  <c r="T926" i="1" s="1"/>
  <c r="S927" i="1"/>
  <c r="R927" i="1"/>
  <c r="Q927" i="1"/>
  <c r="P927" i="1"/>
  <c r="O927" i="1"/>
  <c r="N927" i="1"/>
  <c r="N926" i="1" s="1"/>
  <c r="M927" i="1"/>
  <c r="L927" i="1"/>
  <c r="L926" i="1" s="1"/>
  <c r="K927" i="1"/>
  <c r="J927" i="1"/>
  <c r="J926" i="1" s="1"/>
  <c r="I927" i="1"/>
  <c r="G927" i="1"/>
  <c r="H927" i="1" s="1"/>
  <c r="U926" i="1"/>
  <c r="R926" i="1"/>
  <c r="O926" i="1"/>
  <c r="M926" i="1"/>
  <c r="W925" i="1"/>
  <c r="V925" i="1"/>
  <c r="U925" i="1"/>
  <c r="T925" i="1"/>
  <c r="S925" i="1"/>
  <c r="R925" i="1"/>
  <c r="Q925" i="1"/>
  <c r="P925" i="1"/>
  <c r="O925" i="1"/>
  <c r="N925" i="1"/>
  <c r="M925" i="1"/>
  <c r="L925" i="1"/>
  <c r="K925" i="1"/>
  <c r="J925" i="1"/>
  <c r="I925" i="1"/>
  <c r="H925" i="1"/>
  <c r="G925" i="1"/>
  <c r="W924" i="1"/>
  <c r="V924" i="1"/>
  <c r="U924" i="1"/>
  <c r="T924" i="1"/>
  <c r="S924" i="1"/>
  <c r="R924" i="1"/>
  <c r="Q924" i="1"/>
  <c r="Q923" i="1" s="1"/>
  <c r="P924" i="1"/>
  <c r="O924" i="1"/>
  <c r="N924" i="1"/>
  <c r="N923" i="1" s="1"/>
  <c r="M924" i="1"/>
  <c r="M923" i="1" s="1"/>
  <c r="L924" i="1"/>
  <c r="K924" i="1"/>
  <c r="J924" i="1"/>
  <c r="I924" i="1"/>
  <c r="I923" i="1" s="1"/>
  <c r="G924" i="1"/>
  <c r="H924" i="1" s="1"/>
  <c r="W923" i="1"/>
  <c r="V923" i="1"/>
  <c r="U923" i="1"/>
  <c r="S923" i="1"/>
  <c r="R923" i="1"/>
  <c r="P923" i="1"/>
  <c r="O923" i="1"/>
  <c r="L923" i="1"/>
  <c r="K923" i="1"/>
  <c r="J923" i="1"/>
  <c r="H923" i="1"/>
  <c r="G923" i="1"/>
  <c r="W921" i="1"/>
  <c r="V921" i="1"/>
  <c r="U921" i="1"/>
  <c r="T921" i="1"/>
  <c r="S921" i="1"/>
  <c r="R921" i="1"/>
  <c r="Q921" i="1"/>
  <c r="Q919" i="1" s="1"/>
  <c r="P921" i="1"/>
  <c r="O921" i="1"/>
  <c r="N921" i="1"/>
  <c r="M921" i="1"/>
  <c r="L921" i="1"/>
  <c r="K921" i="1"/>
  <c r="J921" i="1"/>
  <c r="I921" i="1"/>
  <c r="I919" i="1" s="1"/>
  <c r="G921" i="1"/>
  <c r="H921" i="1" s="1"/>
  <c r="W920" i="1"/>
  <c r="W919" i="1" s="1"/>
  <c r="V920" i="1"/>
  <c r="U920" i="1"/>
  <c r="T920" i="1"/>
  <c r="T919" i="1" s="1"/>
  <c r="S920" i="1"/>
  <c r="S919" i="1" s="1"/>
  <c r="R920" i="1"/>
  <c r="R919" i="1" s="1"/>
  <c r="Q920" i="1"/>
  <c r="P920" i="1"/>
  <c r="P919" i="1" s="1"/>
  <c r="O920" i="1"/>
  <c r="O919" i="1" s="1"/>
  <c r="N920" i="1"/>
  <c r="M920" i="1"/>
  <c r="L920" i="1"/>
  <c r="L919" i="1" s="1"/>
  <c r="K920" i="1"/>
  <c r="K919" i="1" s="1"/>
  <c r="J920" i="1"/>
  <c r="J919" i="1" s="1"/>
  <c r="I920" i="1"/>
  <c r="H920" i="1"/>
  <c r="H919" i="1" s="1"/>
  <c r="G920" i="1"/>
  <c r="G919" i="1" s="1"/>
  <c r="V919" i="1"/>
  <c r="U919" i="1"/>
  <c r="N919" i="1"/>
  <c r="M919" i="1"/>
  <c r="W918" i="1"/>
  <c r="V918" i="1"/>
  <c r="U918" i="1"/>
  <c r="T918" i="1"/>
  <c r="T916" i="1" s="1"/>
  <c r="S918" i="1"/>
  <c r="R918" i="1"/>
  <c r="Q918" i="1"/>
  <c r="P918" i="1"/>
  <c r="O918" i="1"/>
  <c r="N918" i="1"/>
  <c r="M918" i="1"/>
  <c r="L918" i="1"/>
  <c r="L916" i="1" s="1"/>
  <c r="K918" i="1"/>
  <c r="J918" i="1"/>
  <c r="I918" i="1"/>
  <c r="G918" i="1"/>
  <c r="H918" i="1" s="1"/>
  <c r="W917" i="1"/>
  <c r="W916" i="1" s="1"/>
  <c r="V917" i="1"/>
  <c r="V916" i="1" s="1"/>
  <c r="U917" i="1"/>
  <c r="U916" i="1" s="1"/>
  <c r="T917" i="1"/>
  <c r="S917" i="1"/>
  <c r="S916" i="1" s="1"/>
  <c r="R917" i="1"/>
  <c r="R916" i="1" s="1"/>
  <c r="Q917" i="1"/>
  <c r="P917" i="1"/>
  <c r="P916" i="1" s="1"/>
  <c r="O917" i="1"/>
  <c r="O916" i="1" s="1"/>
  <c r="N917" i="1"/>
  <c r="N916" i="1" s="1"/>
  <c r="M917" i="1"/>
  <c r="M916" i="1" s="1"/>
  <c r="L917" i="1"/>
  <c r="K917" i="1"/>
  <c r="K916" i="1" s="1"/>
  <c r="J917" i="1"/>
  <c r="J916" i="1" s="1"/>
  <c r="I917" i="1"/>
  <c r="H917" i="1"/>
  <c r="H916" i="1" s="1"/>
  <c r="G917" i="1"/>
  <c r="Q916" i="1"/>
  <c r="I916" i="1"/>
  <c r="W915" i="1"/>
  <c r="W913" i="1" s="1"/>
  <c r="V915" i="1"/>
  <c r="U915" i="1"/>
  <c r="T915" i="1"/>
  <c r="S915" i="1"/>
  <c r="R915" i="1"/>
  <c r="Q915" i="1"/>
  <c r="P915" i="1"/>
  <c r="O915" i="1"/>
  <c r="N915" i="1"/>
  <c r="M915" i="1"/>
  <c r="L915" i="1"/>
  <c r="K915" i="1"/>
  <c r="J915" i="1"/>
  <c r="I915" i="1"/>
  <c r="H915" i="1"/>
  <c r="G915" i="1"/>
  <c r="W914" i="1"/>
  <c r="V914" i="1"/>
  <c r="V913" i="1" s="1"/>
  <c r="U914" i="1"/>
  <c r="U913" i="1" s="1"/>
  <c r="T914" i="1"/>
  <c r="S914" i="1"/>
  <c r="S913" i="1" s="1"/>
  <c r="R914" i="1"/>
  <c r="Q914" i="1"/>
  <c r="P914" i="1"/>
  <c r="P913" i="1" s="1"/>
  <c r="O914" i="1"/>
  <c r="N914" i="1"/>
  <c r="N913" i="1" s="1"/>
  <c r="M914" i="1"/>
  <c r="M913" i="1" s="1"/>
  <c r="L914" i="1"/>
  <c r="K914" i="1"/>
  <c r="K913" i="1" s="1"/>
  <c r="J914" i="1"/>
  <c r="I914" i="1"/>
  <c r="H914" i="1"/>
  <c r="H913" i="1" s="1"/>
  <c r="G914" i="1"/>
  <c r="T913" i="1"/>
  <c r="O913" i="1"/>
  <c r="L913" i="1"/>
  <c r="G913" i="1"/>
  <c r="W911" i="1"/>
  <c r="W910" i="1" s="1"/>
  <c r="V911" i="1"/>
  <c r="U911" i="1"/>
  <c r="T911" i="1"/>
  <c r="T910" i="1" s="1"/>
  <c r="S911" i="1"/>
  <c r="S910" i="1" s="1"/>
  <c r="R911" i="1"/>
  <c r="R910" i="1" s="1"/>
  <c r="Q911" i="1"/>
  <c r="P911" i="1"/>
  <c r="P910" i="1" s="1"/>
  <c r="O911" i="1"/>
  <c r="O910" i="1" s="1"/>
  <c r="N911" i="1"/>
  <c r="M911" i="1"/>
  <c r="M910" i="1" s="1"/>
  <c r="L911" i="1"/>
  <c r="L910" i="1" s="1"/>
  <c r="K911" i="1"/>
  <c r="K910" i="1" s="1"/>
  <c r="J911" i="1"/>
  <c r="J910" i="1" s="1"/>
  <c r="I911" i="1"/>
  <c r="H911" i="1"/>
  <c r="H910" i="1" s="1"/>
  <c r="G911" i="1"/>
  <c r="G910" i="1" s="1"/>
  <c r="V910" i="1"/>
  <c r="U910" i="1"/>
  <c r="Q910" i="1"/>
  <c r="N910" i="1"/>
  <c r="I910" i="1"/>
  <c r="W909" i="1"/>
  <c r="V909" i="1"/>
  <c r="U909" i="1"/>
  <c r="T909" i="1"/>
  <c r="S909" i="1"/>
  <c r="R909" i="1"/>
  <c r="Q909" i="1"/>
  <c r="P909" i="1"/>
  <c r="O909" i="1"/>
  <c r="N909" i="1"/>
  <c r="M909" i="1"/>
  <c r="L909" i="1"/>
  <c r="K909" i="1"/>
  <c r="J909" i="1"/>
  <c r="I909" i="1"/>
  <c r="G909" i="1"/>
  <c r="H909" i="1" s="1"/>
  <c r="W908" i="1"/>
  <c r="V908" i="1"/>
  <c r="V905" i="1" s="1"/>
  <c r="U908" i="1"/>
  <c r="T908" i="1"/>
  <c r="S908" i="1"/>
  <c r="R908" i="1"/>
  <c r="Q908" i="1"/>
  <c r="P908" i="1"/>
  <c r="O908" i="1"/>
  <c r="N908" i="1"/>
  <c r="N905" i="1" s="1"/>
  <c r="M908" i="1"/>
  <c r="L908" i="1"/>
  <c r="K908" i="1"/>
  <c r="J908" i="1"/>
  <c r="I908" i="1"/>
  <c r="H908" i="1"/>
  <c r="G908" i="1"/>
  <c r="W907" i="1"/>
  <c r="V907" i="1"/>
  <c r="U907" i="1"/>
  <c r="T907" i="1"/>
  <c r="S907" i="1"/>
  <c r="R907" i="1"/>
  <c r="Q907" i="1"/>
  <c r="P907" i="1"/>
  <c r="O907" i="1"/>
  <c r="N907" i="1"/>
  <c r="M907" i="1"/>
  <c r="L907" i="1"/>
  <c r="K907" i="1"/>
  <c r="J907" i="1"/>
  <c r="I907" i="1"/>
  <c r="H907" i="1"/>
  <c r="G907" i="1"/>
  <c r="W906" i="1"/>
  <c r="W905" i="1" s="1"/>
  <c r="V906" i="1"/>
  <c r="U906" i="1"/>
  <c r="U905" i="1" s="1"/>
  <c r="T906" i="1"/>
  <c r="T905" i="1" s="1"/>
  <c r="S906" i="1"/>
  <c r="R906" i="1"/>
  <c r="R905" i="1" s="1"/>
  <c r="Q906" i="1"/>
  <c r="P906" i="1"/>
  <c r="O906" i="1"/>
  <c r="O905" i="1" s="1"/>
  <c r="N906" i="1"/>
  <c r="M906" i="1"/>
  <c r="M905" i="1" s="1"/>
  <c r="L906" i="1"/>
  <c r="L905" i="1" s="1"/>
  <c r="K906" i="1"/>
  <c r="J906" i="1"/>
  <c r="I906" i="1"/>
  <c r="H906" i="1"/>
  <c r="G906" i="1"/>
  <c r="G905" i="1" s="1"/>
  <c r="S905" i="1"/>
  <c r="K905" i="1"/>
  <c r="J905" i="1"/>
  <c r="W904" i="1"/>
  <c r="V904" i="1"/>
  <c r="U904" i="1"/>
  <c r="T904" i="1"/>
  <c r="S904" i="1"/>
  <c r="R904" i="1"/>
  <c r="Q904" i="1"/>
  <c r="P904" i="1"/>
  <c r="O904" i="1"/>
  <c r="N904" i="1"/>
  <c r="M904" i="1"/>
  <c r="L904" i="1"/>
  <c r="K904" i="1"/>
  <c r="J904" i="1"/>
  <c r="I904" i="1"/>
  <c r="G904" i="1"/>
  <c r="H904" i="1" s="1"/>
  <c r="W903" i="1"/>
  <c r="V903" i="1"/>
  <c r="U903" i="1"/>
  <c r="T903" i="1"/>
  <c r="S903" i="1"/>
  <c r="S900" i="1" s="1"/>
  <c r="R903" i="1"/>
  <c r="Q903" i="1"/>
  <c r="P903" i="1"/>
  <c r="O903" i="1"/>
  <c r="N903" i="1"/>
  <c r="M903" i="1"/>
  <c r="L903" i="1"/>
  <c r="K903" i="1"/>
  <c r="K900" i="1" s="1"/>
  <c r="J903" i="1"/>
  <c r="I903" i="1"/>
  <c r="H903" i="1"/>
  <c r="G903" i="1"/>
  <c r="W902" i="1"/>
  <c r="V902" i="1"/>
  <c r="U902" i="1"/>
  <c r="T902" i="1"/>
  <c r="S902" i="1"/>
  <c r="R902" i="1"/>
  <c r="Q902" i="1"/>
  <c r="P902" i="1"/>
  <c r="O902" i="1"/>
  <c r="N902" i="1"/>
  <c r="M902" i="1"/>
  <c r="L902" i="1"/>
  <c r="K902" i="1"/>
  <c r="J902" i="1"/>
  <c r="I902" i="1"/>
  <c r="H902" i="1"/>
  <c r="G902" i="1"/>
  <c r="W901" i="1"/>
  <c r="V901" i="1"/>
  <c r="V900" i="1" s="1"/>
  <c r="U901" i="1"/>
  <c r="T901" i="1"/>
  <c r="S901" i="1"/>
  <c r="R901" i="1"/>
  <c r="R900" i="1" s="1"/>
  <c r="Q901" i="1"/>
  <c r="Q900" i="1" s="1"/>
  <c r="P901" i="1"/>
  <c r="O901" i="1"/>
  <c r="N901" i="1"/>
  <c r="N900" i="1" s="1"/>
  <c r="M901" i="1"/>
  <c r="L901" i="1"/>
  <c r="K901" i="1"/>
  <c r="J901" i="1"/>
  <c r="J900" i="1" s="1"/>
  <c r="I901" i="1"/>
  <c r="I900" i="1" s="1"/>
  <c r="G901" i="1"/>
  <c r="H901" i="1" s="1"/>
  <c r="H900" i="1" s="1"/>
  <c r="W900" i="1"/>
  <c r="P900" i="1"/>
  <c r="O900" i="1"/>
  <c r="G900" i="1"/>
  <c r="G897" i="1"/>
  <c r="G896" i="1"/>
  <c r="G895" i="1" s="1"/>
  <c r="W894" i="1"/>
  <c r="G894" i="1"/>
  <c r="W893" i="1"/>
  <c r="V893" i="1"/>
  <c r="V891" i="1" s="1"/>
  <c r="U893" i="1"/>
  <c r="U891" i="1" s="1"/>
  <c r="T893" i="1"/>
  <c r="T891" i="1" s="1"/>
  <c r="S893" i="1"/>
  <c r="R893" i="1"/>
  <c r="Q893" i="1"/>
  <c r="P893" i="1"/>
  <c r="O893" i="1"/>
  <c r="N893" i="1"/>
  <c r="M893" i="1"/>
  <c r="M891" i="1" s="1"/>
  <c r="L893" i="1"/>
  <c r="L891" i="1" s="1"/>
  <c r="G893" i="1"/>
  <c r="W892" i="1"/>
  <c r="V892" i="1"/>
  <c r="U892" i="1"/>
  <c r="T892" i="1"/>
  <c r="S892" i="1"/>
  <c r="S891" i="1" s="1"/>
  <c r="R892" i="1"/>
  <c r="R891" i="1" s="1"/>
  <c r="Q892" i="1"/>
  <c r="P892" i="1"/>
  <c r="O892" i="1"/>
  <c r="N892" i="1"/>
  <c r="M892" i="1"/>
  <c r="L892" i="1"/>
  <c r="K892" i="1"/>
  <c r="K891" i="1" s="1"/>
  <c r="G892" i="1"/>
  <c r="G891" i="1" s="1"/>
  <c r="W891" i="1"/>
  <c r="Q891" i="1"/>
  <c r="P891" i="1"/>
  <c r="O891" i="1"/>
  <c r="W890" i="1"/>
  <c r="V890" i="1"/>
  <c r="V889" i="1" s="1"/>
  <c r="U890" i="1"/>
  <c r="U889" i="1" s="1"/>
  <c r="T890" i="1"/>
  <c r="T889" i="1" s="1"/>
  <c r="S890" i="1"/>
  <c r="R890" i="1"/>
  <c r="R889" i="1" s="1"/>
  <c r="Q890" i="1"/>
  <c r="Q889" i="1" s="1"/>
  <c r="P890" i="1"/>
  <c r="O890" i="1"/>
  <c r="O889" i="1" s="1"/>
  <c r="N890" i="1"/>
  <c r="N889" i="1" s="1"/>
  <c r="M890" i="1"/>
  <c r="M889" i="1" s="1"/>
  <c r="L890" i="1"/>
  <c r="L889" i="1" s="1"/>
  <c r="K890" i="1"/>
  <c r="J890" i="1"/>
  <c r="J889" i="1" s="1"/>
  <c r="I890" i="1"/>
  <c r="I889" i="1" s="1"/>
  <c r="G890" i="1"/>
  <c r="H890" i="1" s="1"/>
  <c r="W889" i="1"/>
  <c r="S889" i="1"/>
  <c r="P889" i="1"/>
  <c r="K889" i="1"/>
  <c r="H889" i="1"/>
  <c r="G889" i="1"/>
  <c r="W888" i="1"/>
  <c r="V888" i="1"/>
  <c r="U888" i="1"/>
  <c r="T888" i="1"/>
  <c r="S888" i="1"/>
  <c r="R888" i="1"/>
  <c r="Q888" i="1"/>
  <c r="P888" i="1"/>
  <c r="O888" i="1"/>
  <c r="N888" i="1"/>
  <c r="M888" i="1"/>
  <c r="L888" i="1"/>
  <c r="K888" i="1"/>
  <c r="J888" i="1"/>
  <c r="I888" i="1"/>
  <c r="H888" i="1"/>
  <c r="G888" i="1"/>
  <c r="W887" i="1"/>
  <c r="W886" i="1" s="1"/>
  <c r="V887" i="1"/>
  <c r="U887" i="1"/>
  <c r="U886" i="1" s="1"/>
  <c r="T887" i="1"/>
  <c r="T886" i="1" s="1"/>
  <c r="S887" i="1"/>
  <c r="R887" i="1"/>
  <c r="R886" i="1" s="1"/>
  <c r="Q887" i="1"/>
  <c r="P887" i="1"/>
  <c r="O887" i="1"/>
  <c r="O886" i="1" s="1"/>
  <c r="N887" i="1"/>
  <c r="M887" i="1"/>
  <c r="M886" i="1" s="1"/>
  <c r="L887" i="1"/>
  <c r="L886" i="1" s="1"/>
  <c r="K887" i="1"/>
  <c r="J887" i="1"/>
  <c r="J886" i="1" s="1"/>
  <c r="I887" i="1"/>
  <c r="H887" i="1"/>
  <c r="G887" i="1"/>
  <c r="G886" i="1" s="1"/>
  <c r="V886" i="1"/>
  <c r="S886" i="1"/>
  <c r="N886" i="1"/>
  <c r="K886" i="1"/>
  <c r="W885" i="1"/>
  <c r="V885" i="1"/>
  <c r="U885" i="1"/>
  <c r="T885" i="1"/>
  <c r="S885" i="1"/>
  <c r="R885" i="1"/>
  <c r="Q885" i="1"/>
  <c r="P885" i="1"/>
  <c r="O885" i="1"/>
  <c r="N885" i="1"/>
  <c r="M885" i="1"/>
  <c r="L885" i="1"/>
  <c r="K885" i="1"/>
  <c r="J885" i="1"/>
  <c r="I885" i="1"/>
  <c r="G885" i="1"/>
  <c r="H885" i="1" s="1"/>
  <c r="W884" i="1"/>
  <c r="W883" i="1" s="1"/>
  <c r="V884" i="1"/>
  <c r="U884" i="1"/>
  <c r="T884" i="1"/>
  <c r="T883" i="1" s="1"/>
  <c r="S884" i="1"/>
  <c r="S883" i="1" s="1"/>
  <c r="R884" i="1"/>
  <c r="R883" i="1" s="1"/>
  <c r="Q884" i="1"/>
  <c r="P884" i="1"/>
  <c r="P883" i="1" s="1"/>
  <c r="O884" i="1"/>
  <c r="O883" i="1" s="1"/>
  <c r="N884" i="1"/>
  <c r="M884" i="1"/>
  <c r="M883" i="1" s="1"/>
  <c r="L884" i="1"/>
  <c r="L883" i="1" s="1"/>
  <c r="K884" i="1"/>
  <c r="K883" i="1" s="1"/>
  <c r="J884" i="1"/>
  <c r="J883" i="1" s="1"/>
  <c r="I884" i="1"/>
  <c r="H884" i="1"/>
  <c r="H883" i="1" s="1"/>
  <c r="G884" i="1"/>
  <c r="G883" i="1" s="1"/>
  <c r="V883" i="1"/>
  <c r="U883" i="1"/>
  <c r="Q883" i="1"/>
  <c r="N883" i="1"/>
  <c r="I883" i="1"/>
  <c r="W881" i="1"/>
  <c r="V881" i="1"/>
  <c r="V880" i="1" s="1"/>
  <c r="U881" i="1"/>
  <c r="U880" i="1" s="1"/>
  <c r="T881" i="1"/>
  <c r="T880" i="1" s="1"/>
  <c r="S881" i="1"/>
  <c r="R881" i="1"/>
  <c r="R880" i="1" s="1"/>
  <c r="Q881" i="1"/>
  <c r="Q880" i="1" s="1"/>
  <c r="P881" i="1"/>
  <c r="O881" i="1"/>
  <c r="N881" i="1"/>
  <c r="N880" i="1" s="1"/>
  <c r="M881" i="1"/>
  <c r="M880" i="1" s="1"/>
  <c r="L881" i="1"/>
  <c r="L880" i="1" s="1"/>
  <c r="K881" i="1"/>
  <c r="J881" i="1"/>
  <c r="J880" i="1" s="1"/>
  <c r="I881" i="1"/>
  <c r="I880" i="1" s="1"/>
  <c r="G881" i="1"/>
  <c r="H881" i="1" s="1"/>
  <c r="H880" i="1" s="1"/>
  <c r="W880" i="1"/>
  <c r="S880" i="1"/>
  <c r="P880" i="1"/>
  <c r="O880" i="1"/>
  <c r="K880" i="1"/>
  <c r="W879" i="1"/>
  <c r="W876" i="1" s="1"/>
  <c r="V879" i="1"/>
  <c r="U879" i="1"/>
  <c r="T879" i="1"/>
  <c r="S879" i="1"/>
  <c r="R879" i="1"/>
  <c r="Q879" i="1"/>
  <c r="P879" i="1"/>
  <c r="O879" i="1"/>
  <c r="O876" i="1" s="1"/>
  <c r="N879" i="1"/>
  <c r="M879" i="1"/>
  <c r="L879" i="1"/>
  <c r="K879" i="1"/>
  <c r="J879" i="1"/>
  <c r="I879" i="1"/>
  <c r="H879" i="1"/>
  <c r="G879" i="1"/>
  <c r="G876" i="1" s="1"/>
  <c r="W878" i="1"/>
  <c r="V878" i="1"/>
  <c r="U878" i="1"/>
  <c r="T878" i="1"/>
  <c r="S878" i="1"/>
  <c r="R878" i="1"/>
  <c r="Q878" i="1"/>
  <c r="P878" i="1"/>
  <c r="O878" i="1"/>
  <c r="N878" i="1"/>
  <c r="M878" i="1"/>
  <c r="L878" i="1"/>
  <c r="K878" i="1"/>
  <c r="J878" i="1"/>
  <c r="I878" i="1"/>
  <c r="H878" i="1"/>
  <c r="G878" i="1"/>
  <c r="W877" i="1"/>
  <c r="V877" i="1"/>
  <c r="V876" i="1" s="1"/>
  <c r="U877" i="1"/>
  <c r="U876" i="1" s="1"/>
  <c r="T877" i="1"/>
  <c r="S877" i="1"/>
  <c r="R877" i="1"/>
  <c r="R876" i="1" s="1"/>
  <c r="Q877" i="1"/>
  <c r="Q876" i="1" s="1"/>
  <c r="P877" i="1"/>
  <c r="P876" i="1" s="1"/>
  <c r="O877" i="1"/>
  <c r="N877" i="1"/>
  <c r="N876" i="1" s="1"/>
  <c r="M877" i="1"/>
  <c r="M876" i="1" s="1"/>
  <c r="L877" i="1"/>
  <c r="K877" i="1"/>
  <c r="J877" i="1"/>
  <c r="J876" i="1" s="1"/>
  <c r="I877" i="1"/>
  <c r="I876" i="1" s="1"/>
  <c r="H877" i="1"/>
  <c r="H876" i="1" s="1"/>
  <c r="G877" i="1"/>
  <c r="T876" i="1"/>
  <c r="S876" i="1"/>
  <c r="L876" i="1"/>
  <c r="K876" i="1"/>
  <c r="W875" i="1"/>
  <c r="V875" i="1"/>
  <c r="U875" i="1"/>
  <c r="T875" i="1"/>
  <c r="S875" i="1"/>
  <c r="R875" i="1"/>
  <c r="Q875" i="1"/>
  <c r="P875" i="1"/>
  <c r="O875" i="1"/>
  <c r="N875" i="1"/>
  <c r="M875" i="1"/>
  <c r="L875" i="1"/>
  <c r="K875" i="1"/>
  <c r="J875" i="1"/>
  <c r="I875" i="1"/>
  <c r="H875" i="1"/>
  <c r="G875" i="1"/>
  <c r="W874" i="1"/>
  <c r="V874" i="1"/>
  <c r="V873" i="1" s="1"/>
  <c r="U874" i="1"/>
  <c r="T874" i="1"/>
  <c r="S874" i="1"/>
  <c r="S873" i="1" s="1"/>
  <c r="R874" i="1"/>
  <c r="Q874" i="1"/>
  <c r="Q873" i="1" s="1"/>
  <c r="P874" i="1"/>
  <c r="P873" i="1" s="1"/>
  <c r="O874" i="1"/>
  <c r="N874" i="1"/>
  <c r="M874" i="1"/>
  <c r="L874" i="1"/>
  <c r="K874" i="1"/>
  <c r="K873" i="1" s="1"/>
  <c r="J874" i="1"/>
  <c r="I874" i="1"/>
  <c r="I873" i="1" s="1"/>
  <c r="H874" i="1"/>
  <c r="H873" i="1" s="1"/>
  <c r="G874" i="1"/>
  <c r="W873" i="1"/>
  <c r="R873" i="1"/>
  <c r="O873" i="1"/>
  <c r="N873" i="1"/>
  <c r="J873" i="1"/>
  <c r="G873" i="1"/>
  <c r="W872" i="1"/>
  <c r="V872" i="1"/>
  <c r="V869" i="1" s="1"/>
  <c r="U872" i="1"/>
  <c r="T872" i="1"/>
  <c r="S872" i="1"/>
  <c r="R872" i="1"/>
  <c r="Q872" i="1"/>
  <c r="P872" i="1"/>
  <c r="O872" i="1"/>
  <c r="N872" i="1"/>
  <c r="N869" i="1" s="1"/>
  <c r="M872" i="1"/>
  <c r="L872" i="1"/>
  <c r="K872" i="1"/>
  <c r="J872" i="1"/>
  <c r="I872" i="1"/>
  <c r="G872" i="1"/>
  <c r="H872" i="1" s="1"/>
  <c r="W871" i="1"/>
  <c r="V871" i="1"/>
  <c r="U871" i="1"/>
  <c r="T871" i="1"/>
  <c r="S871" i="1"/>
  <c r="R871" i="1"/>
  <c r="Q871" i="1"/>
  <c r="P871" i="1"/>
  <c r="O871" i="1"/>
  <c r="N871" i="1"/>
  <c r="M871" i="1"/>
  <c r="L871" i="1"/>
  <c r="K871" i="1"/>
  <c r="J871" i="1"/>
  <c r="I871" i="1"/>
  <c r="H871" i="1"/>
  <c r="G871" i="1"/>
  <c r="W870" i="1"/>
  <c r="V870" i="1"/>
  <c r="U870" i="1"/>
  <c r="U869" i="1" s="1"/>
  <c r="T870" i="1"/>
  <c r="T869" i="1" s="1"/>
  <c r="S870" i="1"/>
  <c r="R870" i="1"/>
  <c r="Q870" i="1"/>
  <c r="Q869" i="1" s="1"/>
  <c r="P870" i="1"/>
  <c r="O870" i="1"/>
  <c r="N870" i="1"/>
  <c r="M870" i="1"/>
  <c r="M869" i="1" s="1"/>
  <c r="L870" i="1"/>
  <c r="L869" i="1" s="1"/>
  <c r="K870" i="1"/>
  <c r="J870" i="1"/>
  <c r="J869" i="1" s="1"/>
  <c r="I870" i="1"/>
  <c r="I869" i="1" s="1"/>
  <c r="H870" i="1"/>
  <c r="G870" i="1"/>
  <c r="S869" i="1"/>
  <c r="R869" i="1"/>
  <c r="K869" i="1"/>
  <c r="W868" i="1"/>
  <c r="V868" i="1"/>
  <c r="U868" i="1"/>
  <c r="T868" i="1"/>
  <c r="S868" i="1"/>
  <c r="R868" i="1"/>
  <c r="Q868" i="1"/>
  <c r="P868" i="1"/>
  <c r="O868" i="1"/>
  <c r="N868" i="1"/>
  <c r="M868" i="1"/>
  <c r="L868" i="1"/>
  <c r="K868" i="1"/>
  <c r="J868" i="1"/>
  <c r="I868" i="1"/>
  <c r="G868" i="1"/>
  <c r="H868" i="1" s="1"/>
  <c r="W867" i="1"/>
  <c r="W866" i="1" s="1"/>
  <c r="V867" i="1"/>
  <c r="U867" i="1"/>
  <c r="T867" i="1"/>
  <c r="T866" i="1" s="1"/>
  <c r="S867" i="1"/>
  <c r="S866" i="1" s="1"/>
  <c r="R867" i="1"/>
  <c r="R866" i="1" s="1"/>
  <c r="Q867" i="1"/>
  <c r="P867" i="1"/>
  <c r="P866" i="1" s="1"/>
  <c r="O867" i="1"/>
  <c r="O866" i="1" s="1"/>
  <c r="N867" i="1"/>
  <c r="M867" i="1"/>
  <c r="L867" i="1"/>
  <c r="L866" i="1" s="1"/>
  <c r="K867" i="1"/>
  <c r="K866" i="1" s="1"/>
  <c r="J867" i="1"/>
  <c r="J866" i="1" s="1"/>
  <c r="I867" i="1"/>
  <c r="H867" i="1"/>
  <c r="H866" i="1" s="1"/>
  <c r="G867" i="1"/>
  <c r="G866" i="1" s="1"/>
  <c r="V866" i="1"/>
  <c r="U866" i="1"/>
  <c r="Q866" i="1"/>
  <c r="N866" i="1"/>
  <c r="M866" i="1"/>
  <c r="I866" i="1"/>
  <c r="W864" i="1"/>
  <c r="V864" i="1"/>
  <c r="U864" i="1"/>
  <c r="T864" i="1"/>
  <c r="S864" i="1"/>
  <c r="R864" i="1"/>
  <c r="Q864" i="1"/>
  <c r="P864" i="1"/>
  <c r="O864" i="1"/>
  <c r="N864" i="1"/>
  <c r="M864" i="1"/>
  <c r="L864" i="1"/>
  <c r="K864" i="1"/>
  <c r="J864" i="1"/>
  <c r="I864" i="1"/>
  <c r="G864" i="1"/>
  <c r="H864" i="1" s="1"/>
  <c r="W863" i="1"/>
  <c r="W862" i="1" s="1"/>
  <c r="V863" i="1"/>
  <c r="V862" i="1" s="1"/>
  <c r="U863" i="1"/>
  <c r="U862" i="1" s="1"/>
  <c r="T863" i="1"/>
  <c r="S863" i="1"/>
  <c r="S862" i="1" s="1"/>
  <c r="R863" i="1"/>
  <c r="R862" i="1" s="1"/>
  <c r="Q863" i="1"/>
  <c r="P863" i="1"/>
  <c r="P862" i="1" s="1"/>
  <c r="O863" i="1"/>
  <c r="O862" i="1" s="1"/>
  <c r="N863" i="1"/>
  <c r="N862" i="1" s="1"/>
  <c r="M863" i="1"/>
  <c r="M862" i="1" s="1"/>
  <c r="L863" i="1"/>
  <c r="K863" i="1"/>
  <c r="K862" i="1" s="1"/>
  <c r="J863" i="1"/>
  <c r="J862" i="1" s="1"/>
  <c r="I863" i="1"/>
  <c r="H863" i="1"/>
  <c r="H862" i="1" s="1"/>
  <c r="G863" i="1"/>
  <c r="T862" i="1"/>
  <c r="Q862" i="1"/>
  <c r="L862" i="1"/>
  <c r="I862" i="1"/>
  <c r="W861" i="1"/>
  <c r="V861" i="1"/>
  <c r="U861" i="1"/>
  <c r="T861" i="1"/>
  <c r="S861" i="1"/>
  <c r="R861" i="1"/>
  <c r="Q861" i="1"/>
  <c r="P861" i="1"/>
  <c r="O861" i="1"/>
  <c r="N861" i="1"/>
  <c r="M861" i="1"/>
  <c r="L861" i="1"/>
  <c r="K861" i="1"/>
  <c r="J861" i="1"/>
  <c r="I861" i="1"/>
  <c r="H861" i="1"/>
  <c r="G861" i="1"/>
  <c r="W860" i="1"/>
  <c r="V860" i="1"/>
  <c r="V859" i="1" s="1"/>
  <c r="U860" i="1"/>
  <c r="U859" i="1" s="1"/>
  <c r="T860" i="1"/>
  <c r="S860" i="1"/>
  <c r="R860" i="1"/>
  <c r="Q860" i="1"/>
  <c r="Q859" i="1" s="1"/>
  <c r="P860" i="1"/>
  <c r="P859" i="1" s="1"/>
  <c r="O860" i="1"/>
  <c r="N860" i="1"/>
  <c r="N859" i="1" s="1"/>
  <c r="M860" i="1"/>
  <c r="M859" i="1" s="1"/>
  <c r="L860" i="1"/>
  <c r="K860" i="1"/>
  <c r="J860" i="1"/>
  <c r="I860" i="1"/>
  <c r="I859" i="1" s="1"/>
  <c r="H860" i="1"/>
  <c r="H859" i="1" s="1"/>
  <c r="G860" i="1"/>
  <c r="W859" i="1"/>
  <c r="T859" i="1"/>
  <c r="S859" i="1"/>
  <c r="O859" i="1"/>
  <c r="L859" i="1"/>
  <c r="K859" i="1"/>
  <c r="G859" i="1"/>
  <c r="W858" i="1"/>
  <c r="V858" i="1"/>
  <c r="U858" i="1"/>
  <c r="T858" i="1"/>
  <c r="S858" i="1"/>
  <c r="R858" i="1"/>
  <c r="Q858" i="1"/>
  <c r="P858" i="1"/>
  <c r="O858" i="1"/>
  <c r="N858" i="1"/>
  <c r="M858" i="1"/>
  <c r="L858" i="1"/>
  <c r="K858" i="1"/>
  <c r="J858" i="1"/>
  <c r="I858" i="1"/>
  <c r="H858" i="1"/>
  <c r="G858" i="1"/>
  <c r="W857" i="1"/>
  <c r="V857" i="1"/>
  <c r="V856" i="1" s="1"/>
  <c r="U857" i="1"/>
  <c r="T857" i="1"/>
  <c r="S857" i="1"/>
  <c r="S856" i="1" s="1"/>
  <c r="R857" i="1"/>
  <c r="Q857" i="1"/>
  <c r="Q856" i="1" s="1"/>
  <c r="P857" i="1"/>
  <c r="P856" i="1" s="1"/>
  <c r="O857" i="1"/>
  <c r="N857" i="1"/>
  <c r="M857" i="1"/>
  <c r="L857" i="1"/>
  <c r="K857" i="1"/>
  <c r="K856" i="1" s="1"/>
  <c r="J857" i="1"/>
  <c r="I857" i="1"/>
  <c r="I856" i="1" s="1"/>
  <c r="H857" i="1"/>
  <c r="H856" i="1" s="1"/>
  <c r="G857" i="1"/>
  <c r="W856" i="1"/>
  <c r="R856" i="1"/>
  <c r="O856" i="1"/>
  <c r="N856" i="1"/>
  <c r="J856" i="1"/>
  <c r="G856" i="1"/>
  <c r="W854" i="1"/>
  <c r="W853" i="1" s="1"/>
  <c r="V854" i="1"/>
  <c r="V853" i="1" s="1"/>
  <c r="U854" i="1"/>
  <c r="U853" i="1" s="1"/>
  <c r="T854" i="1"/>
  <c r="S854" i="1"/>
  <c r="S853" i="1" s="1"/>
  <c r="R854" i="1"/>
  <c r="R853" i="1" s="1"/>
  <c r="Q854" i="1"/>
  <c r="P854" i="1"/>
  <c r="O854" i="1"/>
  <c r="O853" i="1" s="1"/>
  <c r="N854" i="1"/>
  <c r="N853" i="1" s="1"/>
  <c r="M854" i="1"/>
  <c r="M853" i="1" s="1"/>
  <c r="L854" i="1"/>
  <c r="K854" i="1"/>
  <c r="K853" i="1" s="1"/>
  <c r="J854" i="1"/>
  <c r="J853" i="1" s="1"/>
  <c r="I854" i="1"/>
  <c r="G854" i="1"/>
  <c r="G853" i="1" s="1"/>
  <c r="T853" i="1"/>
  <c r="Q853" i="1"/>
  <c r="P853" i="1"/>
  <c r="L853" i="1"/>
  <c r="I853" i="1"/>
  <c r="W852" i="1"/>
  <c r="V852" i="1"/>
  <c r="U852" i="1"/>
  <c r="T852" i="1"/>
  <c r="S852" i="1"/>
  <c r="R852" i="1"/>
  <c r="Q852" i="1"/>
  <c r="P852" i="1"/>
  <c r="O852" i="1"/>
  <c r="N852" i="1"/>
  <c r="M852" i="1"/>
  <c r="L852" i="1"/>
  <c r="K852" i="1"/>
  <c r="J852" i="1"/>
  <c r="I852" i="1"/>
  <c r="H852" i="1"/>
  <c r="G852" i="1"/>
  <c r="W851" i="1"/>
  <c r="V851" i="1"/>
  <c r="U851" i="1"/>
  <c r="T851" i="1"/>
  <c r="S851" i="1"/>
  <c r="R851" i="1"/>
  <c r="Q851" i="1"/>
  <c r="P851" i="1"/>
  <c r="O851" i="1"/>
  <c r="N851" i="1"/>
  <c r="M851" i="1"/>
  <c r="L851" i="1"/>
  <c r="K851" i="1"/>
  <c r="J851" i="1"/>
  <c r="I851" i="1"/>
  <c r="H851" i="1"/>
  <c r="G851" i="1"/>
  <c r="W850" i="1"/>
  <c r="W848" i="1" s="1"/>
  <c r="V850" i="1"/>
  <c r="U850" i="1"/>
  <c r="T850" i="1"/>
  <c r="S850" i="1"/>
  <c r="R850" i="1"/>
  <c r="Q850" i="1"/>
  <c r="P850" i="1"/>
  <c r="O850" i="1"/>
  <c r="O848" i="1" s="1"/>
  <c r="N850" i="1"/>
  <c r="M850" i="1"/>
  <c r="L850" i="1"/>
  <c r="K850" i="1"/>
  <c r="J850" i="1"/>
  <c r="I850" i="1"/>
  <c r="G850" i="1"/>
  <c r="H850" i="1" s="1"/>
  <c r="W849" i="1"/>
  <c r="V849" i="1"/>
  <c r="U849" i="1"/>
  <c r="T849" i="1"/>
  <c r="T848" i="1" s="1"/>
  <c r="S849" i="1"/>
  <c r="S848" i="1" s="1"/>
  <c r="R849" i="1"/>
  <c r="Q849" i="1"/>
  <c r="P849" i="1"/>
  <c r="P848" i="1" s="1"/>
  <c r="O849" i="1"/>
  <c r="N849" i="1"/>
  <c r="M849" i="1"/>
  <c r="L849" i="1"/>
  <c r="L848" i="1" s="1"/>
  <c r="K849" i="1"/>
  <c r="K848" i="1" s="1"/>
  <c r="J849" i="1"/>
  <c r="I849" i="1"/>
  <c r="H849" i="1"/>
  <c r="H848" i="1" s="1"/>
  <c r="G849" i="1"/>
  <c r="V848" i="1"/>
  <c r="U848" i="1"/>
  <c r="N848" i="1"/>
  <c r="M848" i="1"/>
  <c r="W847" i="1"/>
  <c r="V847" i="1"/>
  <c r="U847" i="1"/>
  <c r="T847" i="1"/>
  <c r="S847" i="1"/>
  <c r="R847" i="1"/>
  <c r="Q847" i="1"/>
  <c r="P847" i="1"/>
  <c r="O847" i="1"/>
  <c r="N847" i="1"/>
  <c r="M847" i="1"/>
  <c r="L847" i="1"/>
  <c r="K847" i="1"/>
  <c r="J847" i="1"/>
  <c r="I847" i="1"/>
  <c r="G847" i="1"/>
  <c r="H847" i="1" s="1"/>
  <c r="W846" i="1"/>
  <c r="V846" i="1"/>
  <c r="V843" i="1" s="1"/>
  <c r="U846" i="1"/>
  <c r="T846" i="1"/>
  <c r="S846" i="1"/>
  <c r="R846" i="1"/>
  <c r="Q846" i="1"/>
  <c r="P846" i="1"/>
  <c r="O846" i="1"/>
  <c r="N846" i="1"/>
  <c r="N843" i="1" s="1"/>
  <c r="M846" i="1"/>
  <c r="L846" i="1"/>
  <c r="K846" i="1"/>
  <c r="J846" i="1"/>
  <c r="I846" i="1"/>
  <c r="H846" i="1"/>
  <c r="G846" i="1"/>
  <c r="W845" i="1"/>
  <c r="V845" i="1"/>
  <c r="U845" i="1"/>
  <c r="T845" i="1"/>
  <c r="T843" i="1" s="1"/>
  <c r="S845" i="1"/>
  <c r="R845" i="1"/>
  <c r="Q845" i="1"/>
  <c r="P845" i="1"/>
  <c r="O845" i="1"/>
  <c r="N845" i="1"/>
  <c r="M845" i="1"/>
  <c r="L845" i="1"/>
  <c r="L843" i="1" s="1"/>
  <c r="K845" i="1"/>
  <c r="J845" i="1"/>
  <c r="I845" i="1"/>
  <c r="H845" i="1"/>
  <c r="G845" i="1"/>
  <c r="W844" i="1"/>
  <c r="V844" i="1"/>
  <c r="U844" i="1"/>
  <c r="U843" i="1" s="1"/>
  <c r="T844" i="1"/>
  <c r="S844" i="1"/>
  <c r="R844" i="1"/>
  <c r="R843" i="1" s="1"/>
  <c r="Q844" i="1"/>
  <c r="P844" i="1"/>
  <c r="O844" i="1"/>
  <c r="N844" i="1"/>
  <c r="M844" i="1"/>
  <c r="M843" i="1" s="1"/>
  <c r="L844" i="1"/>
  <c r="K844" i="1"/>
  <c r="J844" i="1"/>
  <c r="J843" i="1" s="1"/>
  <c r="I844" i="1"/>
  <c r="H844" i="1"/>
  <c r="G844" i="1"/>
  <c r="S843" i="1"/>
  <c r="K843" i="1"/>
  <c r="V836" i="1"/>
  <c r="U836" i="1"/>
  <c r="T836" i="1"/>
  <c r="S836" i="1"/>
  <c r="S833" i="1" s="1"/>
  <c r="R836" i="1"/>
  <c r="Q836" i="1"/>
  <c r="P836" i="1"/>
  <c r="O836" i="1"/>
  <c r="N836" i="1"/>
  <c r="M836" i="1"/>
  <c r="L836" i="1"/>
  <c r="K836" i="1"/>
  <c r="K833" i="1" s="1"/>
  <c r="J836" i="1"/>
  <c r="I836" i="1"/>
  <c r="H836" i="1"/>
  <c r="G836" i="1"/>
  <c r="V835" i="1"/>
  <c r="U835" i="1"/>
  <c r="T835" i="1"/>
  <c r="T833" i="1" s="1"/>
  <c r="S835" i="1"/>
  <c r="R835" i="1"/>
  <c r="Q835" i="1"/>
  <c r="Q833" i="1" s="1"/>
  <c r="P835" i="1"/>
  <c r="O835" i="1"/>
  <c r="N835" i="1"/>
  <c r="M835" i="1"/>
  <c r="L835" i="1"/>
  <c r="L833" i="1" s="1"/>
  <c r="K835" i="1"/>
  <c r="J835" i="1"/>
  <c r="I835" i="1"/>
  <c r="I833" i="1" s="1"/>
  <c r="H835" i="1"/>
  <c r="G835" i="1"/>
  <c r="V834" i="1"/>
  <c r="V833" i="1" s="1"/>
  <c r="U834" i="1"/>
  <c r="T834" i="1"/>
  <c r="S834" i="1"/>
  <c r="R834" i="1"/>
  <c r="R833" i="1" s="1"/>
  <c r="Q834" i="1"/>
  <c r="P834" i="1"/>
  <c r="O834" i="1"/>
  <c r="N834" i="1"/>
  <c r="M834" i="1"/>
  <c r="L834" i="1"/>
  <c r="K834" i="1"/>
  <c r="J834" i="1"/>
  <c r="J833" i="1" s="1"/>
  <c r="I834" i="1"/>
  <c r="H834" i="1"/>
  <c r="G834" i="1"/>
  <c r="G833" i="1" s="1"/>
  <c r="P833" i="1"/>
  <c r="O833" i="1"/>
  <c r="N833" i="1"/>
  <c r="H833" i="1"/>
  <c r="V831" i="1"/>
  <c r="U831" i="1"/>
  <c r="T831" i="1"/>
  <c r="T830" i="1" s="1"/>
  <c r="S831" i="1"/>
  <c r="R831" i="1"/>
  <c r="Q831" i="1"/>
  <c r="P831" i="1"/>
  <c r="P830" i="1" s="1"/>
  <c r="O831" i="1"/>
  <c r="O830" i="1" s="1"/>
  <c r="N831" i="1"/>
  <c r="M831" i="1"/>
  <c r="L831" i="1"/>
  <c r="L830" i="1" s="1"/>
  <c r="K831" i="1"/>
  <c r="J831" i="1"/>
  <c r="I831" i="1"/>
  <c r="I830" i="1" s="1"/>
  <c r="H831" i="1"/>
  <c r="G831" i="1"/>
  <c r="G830" i="1" s="1"/>
  <c r="V830" i="1"/>
  <c r="U830" i="1"/>
  <c r="S830" i="1"/>
  <c r="R830" i="1"/>
  <c r="Q830" i="1"/>
  <c r="N830" i="1"/>
  <c r="M830" i="1"/>
  <c r="K830" i="1"/>
  <c r="J830" i="1"/>
  <c r="H830" i="1"/>
  <c r="V829" i="1"/>
  <c r="V827" i="1" s="1"/>
  <c r="U829" i="1"/>
  <c r="T829" i="1"/>
  <c r="S829" i="1"/>
  <c r="R829" i="1"/>
  <c r="Q829" i="1"/>
  <c r="Q827" i="1" s="1"/>
  <c r="P829" i="1"/>
  <c r="O829" i="1"/>
  <c r="N829" i="1"/>
  <c r="N827" i="1" s="1"/>
  <c r="M829" i="1"/>
  <c r="L829" i="1"/>
  <c r="K829" i="1"/>
  <c r="J829" i="1"/>
  <c r="I829" i="1"/>
  <c r="I827" i="1" s="1"/>
  <c r="H829" i="1"/>
  <c r="G829" i="1"/>
  <c r="W829" i="1" s="1"/>
  <c r="V828" i="1"/>
  <c r="U828" i="1"/>
  <c r="T828" i="1"/>
  <c r="T827" i="1" s="1"/>
  <c r="S828" i="1"/>
  <c r="S827" i="1" s="1"/>
  <c r="R828" i="1"/>
  <c r="R827" i="1" s="1"/>
  <c r="Q828" i="1"/>
  <c r="P828" i="1"/>
  <c r="O828" i="1"/>
  <c r="O827" i="1" s="1"/>
  <c r="N828" i="1"/>
  <c r="M828" i="1"/>
  <c r="L828" i="1"/>
  <c r="L827" i="1" s="1"/>
  <c r="K828" i="1"/>
  <c r="K827" i="1" s="1"/>
  <c r="J828" i="1"/>
  <c r="J827" i="1" s="1"/>
  <c r="I828" i="1"/>
  <c r="H828" i="1"/>
  <c r="G828" i="1"/>
  <c r="W828" i="1" s="1"/>
  <c r="W827" i="1" s="1"/>
  <c r="U827" i="1"/>
  <c r="P827" i="1"/>
  <c r="M827" i="1"/>
  <c r="H827" i="1"/>
  <c r="V826" i="1"/>
  <c r="U826" i="1"/>
  <c r="T826" i="1"/>
  <c r="S826" i="1"/>
  <c r="R826" i="1"/>
  <c r="Q826" i="1"/>
  <c r="P826" i="1"/>
  <c r="O826" i="1"/>
  <c r="N826" i="1"/>
  <c r="M826" i="1"/>
  <c r="L826" i="1"/>
  <c r="K826" i="1"/>
  <c r="J826" i="1"/>
  <c r="I826" i="1"/>
  <c r="H826" i="1"/>
  <c r="G826" i="1"/>
  <c r="W826" i="1" s="1"/>
  <c r="V825" i="1"/>
  <c r="U825" i="1"/>
  <c r="T825" i="1"/>
  <c r="S825" i="1"/>
  <c r="R825" i="1"/>
  <c r="Q825" i="1"/>
  <c r="P825" i="1"/>
  <c r="O825" i="1"/>
  <c r="N825" i="1"/>
  <c r="M825" i="1"/>
  <c r="L825" i="1"/>
  <c r="K825" i="1"/>
  <c r="J825" i="1"/>
  <c r="I825" i="1"/>
  <c r="H825" i="1"/>
  <c r="G825" i="1"/>
  <c r="W825" i="1" s="1"/>
  <c r="K824" i="1"/>
  <c r="J824" i="1"/>
  <c r="I824" i="1"/>
  <c r="H824" i="1"/>
  <c r="G824" i="1"/>
  <c r="V823" i="1"/>
  <c r="U823" i="1"/>
  <c r="T823" i="1"/>
  <c r="S823" i="1"/>
  <c r="R823" i="1"/>
  <c r="Q823" i="1"/>
  <c r="P823" i="1"/>
  <c r="O823" i="1"/>
  <c r="N823" i="1"/>
  <c r="M823" i="1"/>
  <c r="L823" i="1"/>
  <c r="K823" i="1"/>
  <c r="J823" i="1"/>
  <c r="I823" i="1"/>
  <c r="H823" i="1"/>
  <c r="G823" i="1"/>
  <c r="V822" i="1"/>
  <c r="U822" i="1"/>
  <c r="T822" i="1"/>
  <c r="T819" i="1" s="1"/>
  <c r="S822" i="1"/>
  <c r="R822" i="1"/>
  <c r="Q822" i="1"/>
  <c r="P822" i="1"/>
  <c r="O822" i="1"/>
  <c r="N822" i="1"/>
  <c r="M822" i="1"/>
  <c r="L822" i="1"/>
  <c r="L819" i="1" s="1"/>
  <c r="K822" i="1"/>
  <c r="J822" i="1"/>
  <c r="I822" i="1"/>
  <c r="H822" i="1"/>
  <c r="G822" i="1"/>
  <c r="V821" i="1"/>
  <c r="U821" i="1"/>
  <c r="U819" i="1" s="1"/>
  <c r="T821" i="1"/>
  <c r="S821" i="1"/>
  <c r="R821" i="1"/>
  <c r="R819" i="1" s="1"/>
  <c r="Q821" i="1"/>
  <c r="P821" i="1"/>
  <c r="O821" i="1"/>
  <c r="N821" i="1"/>
  <c r="M821" i="1"/>
  <c r="M819" i="1" s="1"/>
  <c r="L821" i="1"/>
  <c r="K821" i="1"/>
  <c r="J821" i="1"/>
  <c r="J819" i="1" s="1"/>
  <c r="I821" i="1"/>
  <c r="H821" i="1"/>
  <c r="G821" i="1"/>
  <c r="V820" i="1"/>
  <c r="U820" i="1"/>
  <c r="T820" i="1"/>
  <c r="S820" i="1"/>
  <c r="S819" i="1" s="1"/>
  <c r="R820" i="1"/>
  <c r="Q820" i="1"/>
  <c r="P820" i="1"/>
  <c r="O820" i="1"/>
  <c r="O819" i="1" s="1"/>
  <c r="N820" i="1"/>
  <c r="M820" i="1"/>
  <c r="L820" i="1"/>
  <c r="K820" i="1"/>
  <c r="K819" i="1" s="1"/>
  <c r="J820" i="1"/>
  <c r="I820" i="1"/>
  <c r="H820" i="1"/>
  <c r="G820" i="1"/>
  <c r="G819" i="1" s="1"/>
  <c r="Q819" i="1"/>
  <c r="P819" i="1"/>
  <c r="I819" i="1"/>
  <c r="H819" i="1"/>
  <c r="K818" i="1"/>
  <c r="J818" i="1"/>
  <c r="I818" i="1"/>
  <c r="H818" i="1"/>
  <c r="G818" i="1"/>
  <c r="K817" i="1"/>
  <c r="J817" i="1"/>
  <c r="J816" i="1" s="1"/>
  <c r="I817" i="1"/>
  <c r="I816" i="1" s="1"/>
  <c r="H817" i="1"/>
  <c r="G817" i="1"/>
  <c r="K816" i="1"/>
  <c r="H816" i="1"/>
  <c r="G816" i="1"/>
  <c r="V815" i="1"/>
  <c r="U815" i="1"/>
  <c r="T815" i="1"/>
  <c r="S815" i="1"/>
  <c r="R815" i="1"/>
  <c r="Q815" i="1"/>
  <c r="P815" i="1"/>
  <c r="O815" i="1"/>
  <c r="N815" i="1"/>
  <c r="M815" i="1"/>
  <c r="L815" i="1"/>
  <c r="K815" i="1"/>
  <c r="J815" i="1"/>
  <c r="I815" i="1"/>
  <c r="H815" i="1"/>
  <c r="G815" i="1"/>
  <c r="W815" i="1" s="1"/>
  <c r="V814" i="1"/>
  <c r="U814" i="1"/>
  <c r="U810" i="1" s="1"/>
  <c r="T814" i="1"/>
  <c r="S814" i="1"/>
  <c r="R814" i="1"/>
  <c r="Q814" i="1"/>
  <c r="P814" i="1"/>
  <c r="O814" i="1"/>
  <c r="N814" i="1"/>
  <c r="M814" i="1"/>
  <c r="M810" i="1" s="1"/>
  <c r="L814" i="1"/>
  <c r="K814" i="1"/>
  <c r="J814" i="1"/>
  <c r="I814" i="1"/>
  <c r="H814" i="1"/>
  <c r="G814" i="1"/>
  <c r="V813" i="1"/>
  <c r="U813" i="1"/>
  <c r="T813" i="1"/>
  <c r="S813" i="1"/>
  <c r="R813" i="1"/>
  <c r="Q813" i="1"/>
  <c r="Q810" i="1" s="1"/>
  <c r="P813" i="1"/>
  <c r="O813" i="1"/>
  <c r="N813" i="1"/>
  <c r="N810" i="1" s="1"/>
  <c r="M813" i="1"/>
  <c r="L813" i="1"/>
  <c r="K813" i="1"/>
  <c r="J813" i="1"/>
  <c r="I813" i="1"/>
  <c r="H813" i="1"/>
  <c r="G813" i="1"/>
  <c r="V812" i="1"/>
  <c r="U812" i="1"/>
  <c r="T812" i="1"/>
  <c r="S812" i="1"/>
  <c r="R812" i="1"/>
  <c r="Q812" i="1"/>
  <c r="P812" i="1"/>
  <c r="O812" i="1"/>
  <c r="O810" i="1" s="1"/>
  <c r="N812" i="1"/>
  <c r="M812" i="1"/>
  <c r="L812" i="1"/>
  <c r="K812" i="1"/>
  <c r="J812" i="1"/>
  <c r="I812" i="1"/>
  <c r="H812" i="1"/>
  <c r="G812" i="1"/>
  <c r="G810" i="1" s="1"/>
  <c r="V811" i="1"/>
  <c r="U811" i="1"/>
  <c r="T811" i="1"/>
  <c r="S811" i="1"/>
  <c r="R811" i="1"/>
  <c r="Q811" i="1"/>
  <c r="P811" i="1"/>
  <c r="O811" i="1"/>
  <c r="N811" i="1"/>
  <c r="M811" i="1"/>
  <c r="L811" i="1"/>
  <c r="L810" i="1" s="1"/>
  <c r="K811" i="1"/>
  <c r="K810" i="1" s="1"/>
  <c r="J811" i="1"/>
  <c r="I811" i="1"/>
  <c r="H811" i="1"/>
  <c r="G811" i="1"/>
  <c r="W811" i="1" s="1"/>
  <c r="V810" i="1"/>
  <c r="T810" i="1"/>
  <c r="S810" i="1"/>
  <c r="R810" i="1"/>
  <c r="J810" i="1"/>
  <c r="I810" i="1"/>
  <c r="V809" i="1"/>
  <c r="U809" i="1"/>
  <c r="T809" i="1"/>
  <c r="S809" i="1"/>
  <c r="R809" i="1"/>
  <c r="Q809" i="1"/>
  <c r="P809" i="1"/>
  <c r="O809" i="1"/>
  <c r="N809" i="1"/>
  <c r="M809" i="1"/>
  <c r="L809" i="1"/>
  <c r="K809" i="1"/>
  <c r="J809" i="1"/>
  <c r="I809" i="1"/>
  <c r="H809" i="1"/>
  <c r="G809" i="1"/>
  <c r="W809" i="1" s="1"/>
  <c r="V808" i="1"/>
  <c r="U808" i="1"/>
  <c r="T808" i="1"/>
  <c r="S808" i="1"/>
  <c r="R808" i="1"/>
  <c r="Q808" i="1"/>
  <c r="P808" i="1"/>
  <c r="O808" i="1"/>
  <c r="N808" i="1"/>
  <c r="M808" i="1"/>
  <c r="L808" i="1"/>
  <c r="K808" i="1"/>
  <c r="J808" i="1"/>
  <c r="I808" i="1"/>
  <c r="H808" i="1"/>
  <c r="G808" i="1"/>
  <c r="W808" i="1" s="1"/>
  <c r="V807" i="1"/>
  <c r="U807" i="1"/>
  <c r="T807" i="1"/>
  <c r="S807" i="1"/>
  <c r="R807" i="1"/>
  <c r="Q807" i="1"/>
  <c r="P807" i="1"/>
  <c r="O807" i="1"/>
  <c r="N807" i="1"/>
  <c r="M807" i="1"/>
  <c r="L807" i="1"/>
  <c r="K807" i="1"/>
  <c r="J807" i="1"/>
  <c r="I807" i="1"/>
  <c r="H807" i="1"/>
  <c r="G807" i="1"/>
  <c r="V806" i="1"/>
  <c r="U806" i="1"/>
  <c r="T806" i="1"/>
  <c r="S806" i="1"/>
  <c r="R806" i="1"/>
  <c r="Q806" i="1"/>
  <c r="P806" i="1"/>
  <c r="P804" i="1" s="1"/>
  <c r="O806" i="1"/>
  <c r="N806" i="1"/>
  <c r="M806" i="1"/>
  <c r="L806" i="1"/>
  <c r="K806" i="1"/>
  <c r="J806" i="1"/>
  <c r="I806" i="1"/>
  <c r="H806" i="1"/>
  <c r="H804" i="1" s="1"/>
  <c r="G806" i="1"/>
  <c r="V805" i="1"/>
  <c r="V804" i="1" s="1"/>
  <c r="U805" i="1"/>
  <c r="U804" i="1" s="1"/>
  <c r="T805" i="1"/>
  <c r="T804" i="1" s="1"/>
  <c r="S805" i="1"/>
  <c r="R805" i="1"/>
  <c r="Q805" i="1"/>
  <c r="Q804" i="1" s="1"/>
  <c r="P805" i="1"/>
  <c r="O805" i="1"/>
  <c r="N805" i="1"/>
  <c r="N804" i="1" s="1"/>
  <c r="M805" i="1"/>
  <c r="M804" i="1" s="1"/>
  <c r="L805" i="1"/>
  <c r="L804" i="1" s="1"/>
  <c r="K805" i="1"/>
  <c r="J805" i="1"/>
  <c r="I805" i="1"/>
  <c r="I804" i="1" s="1"/>
  <c r="H805" i="1"/>
  <c r="G805" i="1"/>
  <c r="S804" i="1"/>
  <c r="R804" i="1"/>
  <c r="K804" i="1"/>
  <c r="J804" i="1"/>
  <c r="V803" i="1"/>
  <c r="U803" i="1"/>
  <c r="T803" i="1"/>
  <c r="S803" i="1"/>
  <c r="R803" i="1"/>
  <c r="Q803" i="1"/>
  <c r="P803" i="1"/>
  <c r="O803" i="1"/>
  <c r="N803" i="1"/>
  <c r="M803" i="1"/>
  <c r="L803" i="1"/>
  <c r="K803" i="1"/>
  <c r="J803" i="1"/>
  <c r="I803" i="1"/>
  <c r="H803" i="1"/>
  <c r="G803" i="1"/>
  <c r="V802" i="1"/>
  <c r="U802" i="1"/>
  <c r="T802" i="1"/>
  <c r="T795" i="1" s="1"/>
  <c r="T838" i="1" s="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I801" i="1"/>
  <c r="H801" i="1"/>
  <c r="G801" i="1"/>
  <c r="V800" i="1"/>
  <c r="U800" i="1"/>
  <c r="T800" i="1"/>
  <c r="S800" i="1"/>
  <c r="R800" i="1"/>
  <c r="Q800" i="1"/>
  <c r="P800" i="1"/>
  <c r="O800" i="1"/>
  <c r="N800" i="1"/>
  <c r="M800" i="1"/>
  <c r="L800" i="1"/>
  <c r="K800" i="1"/>
  <c r="J800" i="1"/>
  <c r="I800" i="1"/>
  <c r="H800" i="1"/>
  <c r="G800" i="1"/>
  <c r="W800" i="1" s="1"/>
  <c r="G799" i="1"/>
  <c r="V798" i="1"/>
  <c r="U798" i="1"/>
  <c r="T798" i="1"/>
  <c r="S798" i="1"/>
  <c r="R798" i="1"/>
  <c r="Q798" i="1"/>
  <c r="Q795" i="1" s="1"/>
  <c r="P798" i="1"/>
  <c r="P795" i="1" s="1"/>
  <c r="O798" i="1"/>
  <c r="N798" i="1"/>
  <c r="M798" i="1"/>
  <c r="L798" i="1"/>
  <c r="K798" i="1"/>
  <c r="J798" i="1"/>
  <c r="I798" i="1"/>
  <c r="I795" i="1" s="1"/>
  <c r="H798" i="1"/>
  <c r="H795" i="1" s="1"/>
  <c r="G798" i="1"/>
  <c r="W798" i="1" s="1"/>
  <c r="G797" i="1"/>
  <c r="V796" i="1"/>
  <c r="U796" i="1"/>
  <c r="U795" i="1" s="1"/>
  <c r="T796" i="1"/>
  <c r="S796" i="1"/>
  <c r="R796" i="1"/>
  <c r="R795" i="1" s="1"/>
  <c r="Q796" i="1"/>
  <c r="P796" i="1"/>
  <c r="O796" i="1"/>
  <c r="O795" i="1" s="1"/>
  <c r="N796" i="1"/>
  <c r="M796" i="1"/>
  <c r="M795" i="1" s="1"/>
  <c r="L796" i="1"/>
  <c r="K796" i="1"/>
  <c r="J796" i="1"/>
  <c r="J795" i="1" s="1"/>
  <c r="I796" i="1"/>
  <c r="H796" i="1"/>
  <c r="G796" i="1"/>
  <c r="W796" i="1" s="1"/>
  <c r="S795" i="1"/>
  <c r="S838" i="1" s="1"/>
  <c r="L795" i="1"/>
  <c r="K795" i="1"/>
  <c r="G789" i="1"/>
  <c r="W789" i="1" s="1"/>
  <c r="V785" i="1"/>
  <c r="U785" i="1"/>
  <c r="T785" i="1"/>
  <c r="S785" i="1"/>
  <c r="R785" i="1"/>
  <c r="Q785" i="1"/>
  <c r="P785" i="1"/>
  <c r="O785" i="1"/>
  <c r="N785" i="1"/>
  <c r="M785" i="1"/>
  <c r="L785" i="1"/>
  <c r="K785" i="1"/>
  <c r="J785" i="1"/>
  <c r="I785" i="1"/>
  <c r="H785" i="1"/>
  <c r="G785" i="1"/>
  <c r="V784" i="1"/>
  <c r="U784" i="1"/>
  <c r="T784" i="1"/>
  <c r="S784" i="1"/>
  <c r="R784" i="1"/>
  <c r="Q784" i="1"/>
  <c r="Q782" i="1" s="1"/>
  <c r="P784" i="1"/>
  <c r="O784" i="1"/>
  <c r="N784" i="1"/>
  <c r="M784" i="1"/>
  <c r="L784" i="1"/>
  <c r="K784" i="1"/>
  <c r="J784" i="1"/>
  <c r="I784" i="1"/>
  <c r="I782" i="1" s="1"/>
  <c r="H784" i="1"/>
  <c r="G784" i="1"/>
  <c r="V783" i="1"/>
  <c r="U783" i="1"/>
  <c r="U782" i="1" s="1"/>
  <c r="T783" i="1"/>
  <c r="S783" i="1"/>
  <c r="S782" i="1" s="1"/>
  <c r="R783" i="1"/>
  <c r="Q783" i="1"/>
  <c r="P783" i="1"/>
  <c r="O783" i="1"/>
  <c r="O782" i="1" s="1"/>
  <c r="N783" i="1"/>
  <c r="M783" i="1"/>
  <c r="M782" i="1" s="1"/>
  <c r="L783" i="1"/>
  <c r="K783" i="1"/>
  <c r="K782" i="1" s="1"/>
  <c r="J783" i="1"/>
  <c r="I783" i="1"/>
  <c r="H783" i="1"/>
  <c r="G783" i="1"/>
  <c r="G782" i="1" s="1"/>
  <c r="T782" i="1"/>
  <c r="P782" i="1"/>
  <c r="L782" i="1"/>
  <c r="H782" i="1"/>
  <c r="W780" i="1"/>
  <c r="G780" i="1"/>
  <c r="W778" i="1"/>
  <c r="H778" i="1"/>
  <c r="G778" i="1"/>
  <c r="H777" i="1"/>
  <c r="G777" i="1"/>
  <c r="G776" i="1"/>
  <c r="G775" i="1"/>
  <c r="H775" i="1" s="1"/>
  <c r="W775" i="1" s="1"/>
  <c r="W774" i="1"/>
  <c r="H774" i="1"/>
  <c r="G774" i="1"/>
  <c r="H773" i="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W769" i="1" s="1"/>
  <c r="V768" i="1"/>
  <c r="U768" i="1"/>
  <c r="T768" i="1"/>
  <c r="S768" i="1"/>
  <c r="R768" i="1"/>
  <c r="Q768" i="1"/>
  <c r="P768" i="1"/>
  <c r="O768" i="1"/>
  <c r="N768" i="1"/>
  <c r="M768" i="1"/>
  <c r="L768" i="1"/>
  <c r="K768" i="1"/>
  <c r="J768" i="1"/>
  <c r="I768" i="1"/>
  <c r="H768" i="1"/>
  <c r="G768" i="1"/>
  <c r="W768" i="1" s="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S759" i="1" s="1"/>
  <c r="R764" i="1"/>
  <c r="Q764" i="1"/>
  <c r="P764" i="1"/>
  <c r="O764" i="1"/>
  <c r="N764" i="1"/>
  <c r="M764" i="1"/>
  <c r="L764" i="1"/>
  <c r="K764" i="1"/>
  <c r="K759" i="1" s="1"/>
  <c r="J764" i="1"/>
  <c r="I764" i="1"/>
  <c r="H764" i="1"/>
  <c r="G764" i="1"/>
  <c r="W764" i="1" s="1"/>
  <c r="V763" i="1"/>
  <c r="U763" i="1"/>
  <c r="T763" i="1"/>
  <c r="S763" i="1"/>
  <c r="R763" i="1"/>
  <c r="Q763" i="1"/>
  <c r="P763" i="1"/>
  <c r="O763" i="1"/>
  <c r="N763" i="1"/>
  <c r="M763" i="1"/>
  <c r="L763" i="1"/>
  <c r="K763" i="1"/>
  <c r="J763" i="1"/>
  <c r="I763" i="1"/>
  <c r="H763" i="1"/>
  <c r="G763" i="1"/>
  <c r="W763" i="1" s="1"/>
  <c r="V762" i="1"/>
  <c r="U762" i="1"/>
  <c r="T762" i="1"/>
  <c r="S762" i="1"/>
  <c r="R762" i="1"/>
  <c r="Q762" i="1"/>
  <c r="P762" i="1"/>
  <c r="P759" i="1" s="1"/>
  <c r="O762" i="1"/>
  <c r="N762" i="1"/>
  <c r="M762" i="1"/>
  <c r="L762" i="1"/>
  <c r="L759" i="1" s="1"/>
  <c r="K762" i="1"/>
  <c r="J762" i="1"/>
  <c r="I762" i="1"/>
  <c r="H762" i="1"/>
  <c r="H759" i="1" s="1"/>
  <c r="G762" i="1"/>
  <c r="V761" i="1"/>
  <c r="U761" i="1"/>
  <c r="T761" i="1"/>
  <c r="S761" i="1"/>
  <c r="R761" i="1"/>
  <c r="Q761" i="1"/>
  <c r="Q759" i="1" s="1"/>
  <c r="P761" i="1"/>
  <c r="O761" i="1"/>
  <c r="N761" i="1"/>
  <c r="M761" i="1"/>
  <c r="L761" i="1"/>
  <c r="K761" i="1"/>
  <c r="J761" i="1"/>
  <c r="I761" i="1"/>
  <c r="I759" i="1" s="1"/>
  <c r="H761" i="1"/>
  <c r="G761" i="1"/>
  <c r="V760" i="1"/>
  <c r="V759" i="1" s="1"/>
  <c r="U760" i="1"/>
  <c r="U759" i="1" s="1"/>
  <c r="T760" i="1"/>
  <c r="S760" i="1"/>
  <c r="R760" i="1"/>
  <c r="Q760" i="1"/>
  <c r="P760" i="1"/>
  <c r="O760" i="1"/>
  <c r="O759" i="1" s="1"/>
  <c r="N760" i="1"/>
  <c r="N759" i="1" s="1"/>
  <c r="M760" i="1"/>
  <c r="M759" i="1" s="1"/>
  <c r="L760" i="1"/>
  <c r="K760" i="1"/>
  <c r="J760" i="1"/>
  <c r="I760" i="1"/>
  <c r="H760" i="1"/>
  <c r="G760" i="1"/>
  <c r="T759" i="1"/>
  <c r="G759" i="1"/>
  <c r="V758" i="1"/>
  <c r="U758" i="1"/>
  <c r="T758" i="1"/>
  <c r="S758" i="1"/>
  <c r="R758" i="1"/>
  <c r="Q758" i="1"/>
  <c r="P758" i="1"/>
  <c r="O758" i="1"/>
  <c r="N758" i="1"/>
  <c r="M758" i="1"/>
  <c r="L758" i="1"/>
  <c r="K758" i="1"/>
  <c r="J758" i="1"/>
  <c r="I758" i="1"/>
  <c r="H758" i="1"/>
  <c r="G758" i="1"/>
  <c r="W758" i="1" s="1"/>
  <c r="V757" i="1"/>
  <c r="V752" i="1" s="1"/>
  <c r="U757" i="1"/>
  <c r="T757" i="1"/>
  <c r="S757" i="1"/>
  <c r="R757" i="1"/>
  <c r="Q757" i="1"/>
  <c r="P757" i="1"/>
  <c r="O757" i="1"/>
  <c r="N757" i="1"/>
  <c r="M757" i="1"/>
  <c r="L757" i="1"/>
  <c r="K757" i="1"/>
  <c r="J757" i="1"/>
  <c r="I757" i="1"/>
  <c r="H757" i="1"/>
  <c r="G757" i="1"/>
  <c r="W757" i="1" s="1"/>
  <c r="V756" i="1"/>
  <c r="U756" i="1"/>
  <c r="T756" i="1"/>
  <c r="S756" i="1"/>
  <c r="S752" i="1" s="1"/>
  <c r="R756" i="1"/>
  <c r="Q756" i="1"/>
  <c r="P756" i="1"/>
  <c r="O756" i="1"/>
  <c r="N756" i="1"/>
  <c r="M756" i="1"/>
  <c r="L756" i="1"/>
  <c r="K756" i="1"/>
  <c r="J756" i="1"/>
  <c r="I756" i="1"/>
  <c r="H756" i="1"/>
  <c r="G756" i="1"/>
  <c r="W756" i="1" s="1"/>
  <c r="V755" i="1"/>
  <c r="U755" i="1"/>
  <c r="T755" i="1"/>
  <c r="S755" i="1"/>
  <c r="R755" i="1"/>
  <c r="Q755" i="1"/>
  <c r="P755" i="1"/>
  <c r="O755" i="1"/>
  <c r="N755" i="1"/>
  <c r="M755" i="1"/>
  <c r="L755" i="1"/>
  <c r="K755" i="1"/>
  <c r="K752" i="1" s="1"/>
  <c r="J755" i="1"/>
  <c r="I755" i="1"/>
  <c r="H755" i="1"/>
  <c r="G755" i="1"/>
  <c r="G752" i="1" s="1"/>
  <c r="V754" i="1"/>
  <c r="U754" i="1"/>
  <c r="T754" i="1"/>
  <c r="S754" i="1"/>
  <c r="R754" i="1"/>
  <c r="Q754" i="1"/>
  <c r="P754" i="1"/>
  <c r="P752" i="1" s="1"/>
  <c r="O754" i="1"/>
  <c r="N754" i="1"/>
  <c r="M754" i="1"/>
  <c r="L754" i="1"/>
  <c r="K754" i="1"/>
  <c r="J754" i="1"/>
  <c r="I754" i="1"/>
  <c r="H754" i="1"/>
  <c r="H752" i="1" s="1"/>
  <c r="G754" i="1"/>
  <c r="W753" i="1"/>
  <c r="V753" i="1"/>
  <c r="U753" i="1"/>
  <c r="U752" i="1" s="1"/>
  <c r="T753" i="1"/>
  <c r="S753" i="1"/>
  <c r="R753" i="1"/>
  <c r="R752" i="1" s="1"/>
  <c r="Q753" i="1"/>
  <c r="Q752" i="1" s="1"/>
  <c r="P753" i="1"/>
  <c r="O753" i="1"/>
  <c r="N753" i="1"/>
  <c r="M753" i="1"/>
  <c r="M752" i="1" s="1"/>
  <c r="L753" i="1"/>
  <c r="K753" i="1"/>
  <c r="J753" i="1"/>
  <c r="J752" i="1" s="1"/>
  <c r="I753" i="1"/>
  <c r="I752" i="1" s="1"/>
  <c r="H753" i="1"/>
  <c r="G753" i="1"/>
  <c r="O752" i="1"/>
  <c r="N752" i="1"/>
  <c r="V750" i="1"/>
  <c r="U750" i="1"/>
  <c r="T750" i="1"/>
  <c r="S750" i="1"/>
  <c r="S748" i="1" s="1"/>
  <c r="R750" i="1"/>
  <c r="Q750" i="1"/>
  <c r="P750" i="1"/>
  <c r="O750" i="1"/>
  <c r="N750" i="1"/>
  <c r="M750" i="1"/>
  <c r="L750" i="1"/>
  <c r="K750" i="1"/>
  <c r="K748" i="1" s="1"/>
  <c r="J750" i="1"/>
  <c r="I750" i="1"/>
  <c r="H750" i="1"/>
  <c r="G750" i="1"/>
  <c r="W750" i="1" s="1"/>
  <c r="V749" i="1"/>
  <c r="U749" i="1"/>
  <c r="T749" i="1"/>
  <c r="T748" i="1" s="1"/>
  <c r="S749" i="1"/>
  <c r="R749" i="1"/>
  <c r="Q749" i="1"/>
  <c r="P749" i="1"/>
  <c r="P748" i="1" s="1"/>
  <c r="O749" i="1"/>
  <c r="O748" i="1" s="1"/>
  <c r="N749" i="1"/>
  <c r="M749" i="1"/>
  <c r="M748" i="1" s="1"/>
  <c r="L749" i="1"/>
  <c r="L748" i="1" s="1"/>
  <c r="K749" i="1"/>
  <c r="J749" i="1"/>
  <c r="I749" i="1"/>
  <c r="H749" i="1"/>
  <c r="H748" i="1" s="1"/>
  <c r="G749" i="1"/>
  <c r="V748" i="1"/>
  <c r="U748" i="1"/>
  <c r="R748" i="1"/>
  <c r="Q748" i="1"/>
  <c r="N748" i="1"/>
  <c r="J748" i="1"/>
  <c r="I748" i="1"/>
  <c r="S747" i="1"/>
  <c r="V747" i="1" s="1"/>
  <c r="R747" i="1"/>
  <c r="O747" i="1"/>
  <c r="M747" i="1"/>
  <c r="P747" i="1" s="1"/>
  <c r="L747" i="1"/>
  <c r="K747" i="1"/>
  <c r="J747" i="1"/>
  <c r="N747" i="1" s="1"/>
  <c r="I747" i="1"/>
  <c r="H747" i="1"/>
  <c r="G747" i="1"/>
  <c r="L746" i="1"/>
  <c r="K746" i="1"/>
  <c r="J746" i="1"/>
  <c r="I746" i="1"/>
  <c r="H746" i="1"/>
  <c r="G746" i="1"/>
  <c r="G744" i="1" s="1"/>
  <c r="K745" i="1"/>
  <c r="J745" i="1"/>
  <c r="I745" i="1"/>
  <c r="H745" i="1"/>
  <c r="G745" i="1"/>
  <c r="J744" i="1"/>
  <c r="I744" i="1"/>
  <c r="V742" i="1"/>
  <c r="U742" i="1"/>
  <c r="T742" i="1"/>
  <c r="S742" i="1"/>
  <c r="R742" i="1"/>
  <c r="Q742" i="1"/>
  <c r="P742" i="1"/>
  <c r="O742" i="1"/>
  <c r="N742" i="1"/>
  <c r="M742" i="1"/>
  <c r="L742" i="1"/>
  <c r="K742" i="1"/>
  <c r="J742" i="1"/>
  <c r="I742" i="1"/>
  <c r="H742" i="1"/>
  <c r="G742" i="1"/>
  <c r="W742" i="1" s="1"/>
  <c r="K741" i="1"/>
  <c r="J741" i="1"/>
  <c r="I741" i="1"/>
  <c r="H741" i="1"/>
  <c r="G741" i="1"/>
  <c r="K740" i="1"/>
  <c r="J740" i="1"/>
  <c r="I740" i="1"/>
  <c r="H740" i="1"/>
  <c r="G740" i="1"/>
  <c r="J739" i="1"/>
  <c r="V738" i="1"/>
  <c r="U738" i="1"/>
  <c r="T738" i="1"/>
  <c r="S738" i="1"/>
  <c r="R738" i="1"/>
  <c r="Q738" i="1"/>
  <c r="P738" i="1"/>
  <c r="O738" i="1"/>
  <c r="N738" i="1"/>
  <c r="M738" i="1"/>
  <c r="L738" i="1"/>
  <c r="K738" i="1"/>
  <c r="J738" i="1"/>
  <c r="J735" i="1" s="1"/>
  <c r="I738" i="1"/>
  <c r="H738" i="1"/>
  <c r="G738" i="1"/>
  <c r="G735" i="1" s="1"/>
  <c r="K737" i="1"/>
  <c r="J737" i="1"/>
  <c r="I737" i="1"/>
  <c r="H737" i="1"/>
  <c r="G737" i="1"/>
  <c r="K736" i="1"/>
  <c r="J736" i="1"/>
  <c r="I736" i="1"/>
  <c r="I735" i="1" s="1"/>
  <c r="H736" i="1"/>
  <c r="G736" i="1"/>
  <c r="V734" i="1"/>
  <c r="V733" i="1" s="1"/>
  <c r="U734" i="1"/>
  <c r="U733" i="1" s="1"/>
  <c r="T734" i="1"/>
  <c r="S734" i="1"/>
  <c r="R734" i="1"/>
  <c r="R733" i="1" s="1"/>
  <c r="Q734" i="1"/>
  <c r="P734" i="1"/>
  <c r="O734" i="1"/>
  <c r="O733" i="1" s="1"/>
  <c r="N734" i="1"/>
  <c r="N733" i="1" s="1"/>
  <c r="M734" i="1"/>
  <c r="M733" i="1" s="1"/>
  <c r="L734" i="1"/>
  <c r="K734" i="1"/>
  <c r="K733" i="1" s="1"/>
  <c r="J734" i="1"/>
  <c r="J733" i="1" s="1"/>
  <c r="I734" i="1"/>
  <c r="H734" i="1"/>
  <c r="G734" i="1"/>
  <c r="W734" i="1" s="1"/>
  <c r="W733" i="1" s="1"/>
  <c r="T733" i="1"/>
  <c r="S733" i="1"/>
  <c r="Q733" i="1"/>
  <c r="P733" i="1"/>
  <c r="L733" i="1"/>
  <c r="I733" i="1"/>
  <c r="H733" i="1"/>
  <c r="G733" i="1"/>
  <c r="I732" i="1"/>
  <c r="J732" i="1" s="1"/>
  <c r="H732" i="1"/>
  <c r="G732" i="1"/>
  <c r="I731" i="1"/>
  <c r="H731" i="1"/>
  <c r="G731" i="1"/>
  <c r="K730" i="1"/>
  <c r="W730" i="1" s="1"/>
  <c r="I730" i="1"/>
  <c r="H730" i="1"/>
  <c r="G730" i="1"/>
  <c r="J730" i="1" s="1"/>
  <c r="J729" i="1"/>
  <c r="I729" i="1"/>
  <c r="G729" i="1"/>
  <c r="G728" i="1"/>
  <c r="G727" i="1"/>
  <c r="J726" i="1"/>
  <c r="I726" i="1"/>
  <c r="H726" i="1"/>
  <c r="G726" i="1"/>
  <c r="J725" i="1"/>
  <c r="I725" i="1"/>
  <c r="H725" i="1"/>
  <c r="G725" i="1"/>
  <c r="V722" i="1"/>
  <c r="U722" i="1"/>
  <c r="T722" i="1"/>
  <c r="S722" i="1"/>
  <c r="R722" i="1"/>
  <c r="Q722" i="1"/>
  <c r="P722" i="1"/>
  <c r="O722" i="1"/>
  <c r="N722" i="1"/>
  <c r="M722" i="1"/>
  <c r="L722" i="1"/>
  <c r="K722" i="1"/>
  <c r="J722" i="1"/>
  <c r="I722" i="1"/>
  <c r="H722" i="1"/>
  <c r="G722" i="1"/>
  <c r="G720" i="1" s="1"/>
  <c r="V721" i="1"/>
  <c r="V720" i="1" s="1"/>
  <c r="U721" i="1"/>
  <c r="U720" i="1" s="1"/>
  <c r="T721" i="1"/>
  <c r="T720" i="1" s="1"/>
  <c r="S721" i="1"/>
  <c r="S720" i="1" s="1"/>
  <c r="R721" i="1"/>
  <c r="Q721" i="1"/>
  <c r="Q720" i="1" s="1"/>
  <c r="P721" i="1"/>
  <c r="P720" i="1" s="1"/>
  <c r="O721" i="1"/>
  <c r="N721" i="1"/>
  <c r="N720" i="1" s="1"/>
  <c r="M721" i="1"/>
  <c r="L721" i="1"/>
  <c r="L720" i="1" s="1"/>
  <c r="K721" i="1"/>
  <c r="K720" i="1" s="1"/>
  <c r="J721" i="1"/>
  <c r="I721" i="1"/>
  <c r="I720" i="1" s="1"/>
  <c r="H721" i="1"/>
  <c r="H720" i="1" s="1"/>
  <c r="G721" i="1"/>
  <c r="R720" i="1"/>
  <c r="O720" i="1"/>
  <c r="M720" i="1"/>
  <c r="J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W718" i="1" s="1"/>
  <c r="U717" i="1"/>
  <c r="T717" i="1"/>
  <c r="P717" i="1"/>
  <c r="V717" i="1" s="1"/>
  <c r="O717" i="1"/>
  <c r="N717" i="1"/>
  <c r="M717" i="1"/>
  <c r="S717" i="1" s="1"/>
  <c r="L717" i="1"/>
  <c r="R717" i="1" s="1"/>
  <c r="K717" i="1"/>
  <c r="J717" i="1"/>
  <c r="I717" i="1"/>
  <c r="H717" i="1"/>
  <c r="Q717" i="1" s="1"/>
  <c r="G717" i="1"/>
  <c r="U716" i="1"/>
  <c r="R716" i="1"/>
  <c r="M716" i="1"/>
  <c r="L716" i="1"/>
  <c r="O716" i="1" s="1"/>
  <c r="K716" i="1"/>
  <c r="J716" i="1"/>
  <c r="I716" i="1"/>
  <c r="N716" i="1" s="1"/>
  <c r="H716" i="1"/>
  <c r="G716" i="1"/>
  <c r="L715" i="1"/>
  <c r="K715" i="1"/>
  <c r="J715" i="1"/>
  <c r="I715" i="1"/>
  <c r="H715" i="1"/>
  <c r="G715" i="1"/>
  <c r="K714" i="1"/>
  <c r="J714" i="1"/>
  <c r="J713" i="1" s="1"/>
  <c r="I714" i="1"/>
  <c r="H714" i="1"/>
  <c r="G714" i="1"/>
  <c r="K713" i="1"/>
  <c r="I713" i="1"/>
  <c r="V712" i="1"/>
  <c r="U712" i="1"/>
  <c r="T712" i="1"/>
  <c r="S712" i="1"/>
  <c r="R712" i="1"/>
  <c r="Q712" i="1"/>
  <c r="P712" i="1"/>
  <c r="O712" i="1"/>
  <c r="N712" i="1"/>
  <c r="M712" i="1"/>
  <c r="L712" i="1"/>
  <c r="K712" i="1"/>
  <c r="J712" i="1"/>
  <c r="I712" i="1"/>
  <c r="H712" i="1"/>
  <c r="G712" i="1"/>
  <c r="W712" i="1" s="1"/>
  <c r="V711" i="1"/>
  <c r="U711" i="1"/>
  <c r="T711" i="1"/>
  <c r="S711" i="1"/>
  <c r="R711" i="1"/>
  <c r="Q711" i="1"/>
  <c r="P711" i="1"/>
  <c r="O711" i="1"/>
  <c r="N711" i="1"/>
  <c r="M711" i="1"/>
  <c r="L711" i="1"/>
  <c r="K711" i="1"/>
  <c r="J711" i="1"/>
  <c r="I711" i="1"/>
  <c r="H711" i="1"/>
  <c r="G711" i="1"/>
  <c r="W711" i="1" s="1"/>
  <c r="S710" i="1"/>
  <c r="P710" i="1"/>
  <c r="V710" i="1" s="1"/>
  <c r="O710" i="1"/>
  <c r="U710" i="1" s="1"/>
  <c r="N710" i="1"/>
  <c r="T710" i="1" s="1"/>
  <c r="M710" i="1"/>
  <c r="L710" i="1"/>
  <c r="R710" i="1" s="1"/>
  <c r="K710" i="1"/>
  <c r="J710" i="1"/>
  <c r="I710" i="1"/>
  <c r="Q710" i="1" s="1"/>
  <c r="H710" i="1"/>
  <c r="G710" i="1"/>
  <c r="M709" i="1"/>
  <c r="L709" i="1"/>
  <c r="K709" i="1"/>
  <c r="J709" i="1"/>
  <c r="I709" i="1"/>
  <c r="H709" i="1"/>
  <c r="N709" i="1" s="1"/>
  <c r="G709" i="1"/>
  <c r="N708" i="1"/>
  <c r="L708" i="1"/>
  <c r="K708" i="1"/>
  <c r="K706" i="1" s="1"/>
  <c r="J708" i="1"/>
  <c r="I708" i="1"/>
  <c r="H708" i="1"/>
  <c r="G708" i="1"/>
  <c r="L707" i="1"/>
  <c r="L706" i="1" s="1"/>
  <c r="K707" i="1"/>
  <c r="J707" i="1"/>
  <c r="I707" i="1"/>
  <c r="H707" i="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W704" i="1" s="1"/>
  <c r="V703" i="1"/>
  <c r="S703" i="1"/>
  <c r="R703" i="1"/>
  <c r="P703" i="1"/>
  <c r="O703" i="1"/>
  <c r="U703" i="1" s="1"/>
  <c r="N703" i="1"/>
  <c r="T703" i="1" s="1"/>
  <c r="M703" i="1"/>
  <c r="L703" i="1"/>
  <c r="K703" i="1"/>
  <c r="J703" i="1"/>
  <c r="I703" i="1"/>
  <c r="H703" i="1"/>
  <c r="G703" i="1"/>
  <c r="P702" i="1"/>
  <c r="O702" i="1"/>
  <c r="M702" i="1"/>
  <c r="L702" i="1"/>
  <c r="K702" i="1"/>
  <c r="J702" i="1"/>
  <c r="I702" i="1"/>
  <c r="H702" i="1"/>
  <c r="N702" i="1" s="1"/>
  <c r="G702" i="1"/>
  <c r="M701" i="1"/>
  <c r="L701" i="1"/>
  <c r="K701" i="1"/>
  <c r="J701" i="1"/>
  <c r="J699" i="1" s="1"/>
  <c r="I701" i="1"/>
  <c r="H701" i="1"/>
  <c r="G701" i="1"/>
  <c r="K700" i="1"/>
  <c r="K699" i="1" s="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G697" i="1"/>
  <c r="V696" i="1"/>
  <c r="U696" i="1"/>
  <c r="R696" i="1"/>
  <c r="P696" i="1"/>
  <c r="O696" i="1"/>
  <c r="N696" i="1"/>
  <c r="T696" i="1" s="1"/>
  <c r="M696" i="1"/>
  <c r="S696" i="1" s="1"/>
  <c r="L696" i="1"/>
  <c r="K696" i="1"/>
  <c r="J696" i="1"/>
  <c r="J692" i="1" s="1"/>
  <c r="I696" i="1"/>
  <c r="H696" i="1"/>
  <c r="G696" i="1"/>
  <c r="R695" i="1"/>
  <c r="P695" i="1"/>
  <c r="O695" i="1"/>
  <c r="M695" i="1"/>
  <c r="L695" i="1"/>
  <c r="K695" i="1"/>
  <c r="J695" i="1"/>
  <c r="I695" i="1"/>
  <c r="H695" i="1"/>
  <c r="G695" i="1"/>
  <c r="O694" i="1"/>
  <c r="L694" i="1"/>
  <c r="K694" i="1"/>
  <c r="J694" i="1"/>
  <c r="I694" i="1"/>
  <c r="H694" i="1"/>
  <c r="M694" i="1" s="1"/>
  <c r="Q694" i="1" s="1"/>
  <c r="G694" i="1"/>
  <c r="K693" i="1"/>
  <c r="J693" i="1"/>
  <c r="I693" i="1"/>
  <c r="I692" i="1" s="1"/>
  <c r="H693" i="1"/>
  <c r="G693"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W690" i="1" s="1"/>
  <c r="V689" i="1"/>
  <c r="P689" i="1"/>
  <c r="O689" i="1"/>
  <c r="U689" i="1" s="1"/>
  <c r="N689" i="1"/>
  <c r="T689" i="1" s="1"/>
  <c r="M689" i="1"/>
  <c r="S689" i="1" s="1"/>
  <c r="L689" i="1"/>
  <c r="R689" i="1" s="1"/>
  <c r="K689" i="1"/>
  <c r="J689" i="1"/>
  <c r="I689" i="1"/>
  <c r="Q689" i="1" s="1"/>
  <c r="H689" i="1"/>
  <c r="G689" i="1"/>
  <c r="U688" i="1"/>
  <c r="R688" i="1"/>
  <c r="O688" i="1"/>
  <c r="M688" i="1"/>
  <c r="L688" i="1"/>
  <c r="K688" i="1"/>
  <c r="J688" i="1"/>
  <c r="I688" i="1"/>
  <c r="H688" i="1"/>
  <c r="N688" i="1" s="1"/>
  <c r="G688" i="1"/>
  <c r="V687" i="1"/>
  <c r="R687" i="1"/>
  <c r="P687" i="1"/>
  <c r="N687" i="1"/>
  <c r="L687" i="1"/>
  <c r="T687" i="1" s="1"/>
  <c r="K687" i="1"/>
  <c r="J687" i="1"/>
  <c r="J685" i="1" s="1"/>
  <c r="I687" i="1"/>
  <c r="H687" i="1"/>
  <c r="G687" i="1"/>
  <c r="K686" i="1"/>
  <c r="K685" i="1" s="1"/>
  <c r="J686" i="1"/>
  <c r="I686" i="1"/>
  <c r="I685" i="1" s="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W683" i="1" s="1"/>
  <c r="V682" i="1"/>
  <c r="U682" i="1"/>
  <c r="T682" i="1"/>
  <c r="P682" i="1"/>
  <c r="O682" i="1"/>
  <c r="N682" i="1"/>
  <c r="M682" i="1"/>
  <c r="S682" i="1" s="1"/>
  <c r="L682" i="1"/>
  <c r="R682" i="1" s="1"/>
  <c r="K682" i="1"/>
  <c r="K678" i="1" s="1"/>
  <c r="J682" i="1"/>
  <c r="I682" i="1"/>
  <c r="H682" i="1"/>
  <c r="G682" i="1"/>
  <c r="P681" i="1"/>
  <c r="N681" i="1"/>
  <c r="Q681" i="1" s="1"/>
  <c r="T681" i="1" s="1"/>
  <c r="M681" i="1"/>
  <c r="L681" i="1"/>
  <c r="K681" i="1"/>
  <c r="J681" i="1"/>
  <c r="I681" i="1"/>
  <c r="H681" i="1"/>
  <c r="G681" i="1"/>
  <c r="R680" i="1"/>
  <c r="P680" i="1"/>
  <c r="N680" i="1"/>
  <c r="L680" i="1"/>
  <c r="K680" i="1"/>
  <c r="J680" i="1"/>
  <c r="I680" i="1"/>
  <c r="H680" i="1"/>
  <c r="G680" i="1"/>
  <c r="K679" i="1"/>
  <c r="J679" i="1"/>
  <c r="I679" i="1"/>
  <c r="H679" i="1"/>
  <c r="G679" i="1"/>
  <c r="H677" i="1"/>
  <c r="G677" i="1"/>
  <c r="J676" i="1"/>
  <c r="I676" i="1"/>
  <c r="H676" i="1"/>
  <c r="G676" i="1"/>
  <c r="H675" i="1"/>
  <c r="G675" i="1"/>
  <c r="G671" i="1" s="1"/>
  <c r="H674" i="1"/>
  <c r="G674" i="1"/>
  <c r="I673" i="1"/>
  <c r="H673" i="1"/>
  <c r="G673" i="1"/>
  <c r="K672" i="1"/>
  <c r="J672" i="1"/>
  <c r="I672" i="1"/>
  <c r="H672" i="1"/>
  <c r="G672" i="1"/>
  <c r="H669" i="1"/>
  <c r="G669" i="1"/>
  <c r="G668" i="1"/>
  <c r="G667" i="1"/>
  <c r="H666" i="1"/>
  <c r="G666" i="1"/>
  <c r="I665" i="1"/>
  <c r="H665" i="1"/>
  <c r="G665" i="1"/>
  <c r="I664" i="1"/>
  <c r="H664" i="1"/>
  <c r="G664" i="1"/>
  <c r="J663" i="1"/>
  <c r="I663" i="1"/>
  <c r="H663" i="1"/>
  <c r="G663" i="1"/>
  <c r="G662" i="1"/>
  <c r="V656" i="1"/>
  <c r="U656" i="1"/>
  <c r="T656" i="1"/>
  <c r="S656" i="1"/>
  <c r="R656" i="1"/>
  <c r="Q656" i="1"/>
  <c r="Q653" i="1" s="1"/>
  <c r="P656" i="1"/>
  <c r="O656" i="1"/>
  <c r="N656" i="1"/>
  <c r="M656" i="1"/>
  <c r="L656" i="1"/>
  <c r="K656" i="1"/>
  <c r="J656" i="1"/>
  <c r="I656" i="1"/>
  <c r="G656" i="1"/>
  <c r="H656" i="1" s="1"/>
  <c r="V655" i="1"/>
  <c r="U655" i="1"/>
  <c r="T655" i="1"/>
  <c r="S655" i="1"/>
  <c r="R655" i="1"/>
  <c r="R653" i="1" s="1"/>
  <c r="Q655" i="1"/>
  <c r="P655" i="1"/>
  <c r="O655" i="1"/>
  <c r="W655" i="1" s="1"/>
  <c r="N655" i="1"/>
  <c r="M655" i="1"/>
  <c r="L655" i="1"/>
  <c r="K655" i="1"/>
  <c r="J655" i="1"/>
  <c r="I655" i="1"/>
  <c r="G655" i="1"/>
  <c r="H655" i="1" s="1"/>
  <c r="V654" i="1"/>
  <c r="V653" i="1" s="1"/>
  <c r="U654" i="1"/>
  <c r="U653" i="1" s="1"/>
  <c r="T654" i="1"/>
  <c r="S654" i="1"/>
  <c r="S653" i="1" s="1"/>
  <c r="R654" i="1"/>
  <c r="Q654" i="1"/>
  <c r="P654" i="1"/>
  <c r="O654" i="1"/>
  <c r="O653" i="1" s="1"/>
  <c r="N654" i="1"/>
  <c r="N653" i="1" s="1"/>
  <c r="M654" i="1"/>
  <c r="M653" i="1" s="1"/>
  <c r="L654" i="1"/>
  <c r="K654" i="1"/>
  <c r="K653" i="1" s="1"/>
  <c r="J654" i="1"/>
  <c r="I654" i="1"/>
  <c r="G654" i="1"/>
  <c r="T653" i="1"/>
  <c r="P653" i="1"/>
  <c r="L653" i="1"/>
  <c r="J653" i="1"/>
  <c r="I653" i="1"/>
  <c r="W651" i="1"/>
  <c r="G651" i="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V646" i="1"/>
  <c r="U646" i="1"/>
  <c r="T646" i="1"/>
  <c r="S646" i="1"/>
  <c r="R646" i="1"/>
  <c r="Q646" i="1"/>
  <c r="P646" i="1"/>
  <c r="O646" i="1"/>
  <c r="N646" i="1"/>
  <c r="M646" i="1"/>
  <c r="L646" i="1"/>
  <c r="K646" i="1"/>
  <c r="J646" i="1"/>
  <c r="I646" i="1"/>
  <c r="H646" i="1"/>
  <c r="G646" i="1"/>
  <c r="W646" i="1" s="1"/>
  <c r="V645" i="1"/>
  <c r="U645" i="1"/>
  <c r="T645" i="1"/>
  <c r="S645" i="1"/>
  <c r="R645" i="1"/>
  <c r="Q645" i="1"/>
  <c r="P645" i="1"/>
  <c r="O645" i="1"/>
  <c r="N645" i="1"/>
  <c r="M645" i="1"/>
  <c r="L645" i="1"/>
  <c r="K645" i="1"/>
  <c r="J645" i="1"/>
  <c r="I645" i="1"/>
  <c r="H645" i="1"/>
  <c r="G645" i="1"/>
  <c r="W645" i="1" s="1"/>
  <c r="V644" i="1"/>
  <c r="U644" i="1"/>
  <c r="T644" i="1"/>
  <c r="S644" i="1"/>
  <c r="R644" i="1"/>
  <c r="Q644" i="1"/>
  <c r="P644" i="1"/>
  <c r="O644" i="1"/>
  <c r="N644" i="1"/>
  <c r="M644" i="1"/>
  <c r="L644" i="1"/>
  <c r="K644" i="1"/>
  <c r="J644" i="1"/>
  <c r="I644" i="1"/>
  <c r="H644" i="1"/>
  <c r="G644" i="1"/>
  <c r="V642" i="1"/>
  <c r="U642" i="1"/>
  <c r="T642" i="1"/>
  <c r="S642" i="1"/>
  <c r="R642" i="1"/>
  <c r="Q642" i="1"/>
  <c r="P642" i="1"/>
  <c r="O642" i="1"/>
  <c r="N642" i="1"/>
  <c r="M642" i="1"/>
  <c r="L642" i="1"/>
  <c r="K642" i="1"/>
  <c r="J642" i="1"/>
  <c r="I642" i="1"/>
  <c r="H642" i="1"/>
  <c r="G642" i="1"/>
  <c r="V641" i="1"/>
  <c r="U641" i="1"/>
  <c r="T641" i="1"/>
  <c r="S641" i="1"/>
  <c r="R641" i="1"/>
  <c r="Q641" i="1"/>
  <c r="P641" i="1"/>
  <c r="O641" i="1"/>
  <c r="N641" i="1"/>
  <c r="M641" i="1"/>
  <c r="L641" i="1"/>
  <c r="K641" i="1"/>
  <c r="J641" i="1"/>
  <c r="I641" i="1"/>
  <c r="I638" i="1" s="1"/>
  <c r="H641" i="1"/>
  <c r="G641" i="1"/>
  <c r="V640" i="1"/>
  <c r="U640" i="1"/>
  <c r="T640" i="1"/>
  <c r="S640" i="1"/>
  <c r="R640" i="1"/>
  <c r="Q640" i="1"/>
  <c r="P640" i="1"/>
  <c r="O640" i="1"/>
  <c r="N640" i="1"/>
  <c r="M640" i="1"/>
  <c r="L640" i="1"/>
  <c r="K640" i="1"/>
  <c r="J640" i="1"/>
  <c r="I640" i="1"/>
  <c r="H640" i="1"/>
  <c r="G640" i="1"/>
  <c r="W640" i="1" s="1"/>
  <c r="V639" i="1"/>
  <c r="U639" i="1"/>
  <c r="U638" i="1" s="1"/>
  <c r="T639" i="1"/>
  <c r="T638" i="1" s="1"/>
  <c r="S639" i="1"/>
  <c r="R639" i="1"/>
  <c r="R638" i="1" s="1"/>
  <c r="Q639" i="1"/>
  <c r="P639" i="1"/>
  <c r="O639" i="1"/>
  <c r="N639" i="1"/>
  <c r="M639" i="1"/>
  <c r="M638" i="1" s="1"/>
  <c r="L639" i="1"/>
  <c r="L638" i="1" s="1"/>
  <c r="K639" i="1"/>
  <c r="J639" i="1"/>
  <c r="J638" i="1" s="1"/>
  <c r="I639" i="1"/>
  <c r="H639" i="1"/>
  <c r="G639" i="1"/>
  <c r="V638" i="1"/>
  <c r="Q638" i="1"/>
  <c r="O638" i="1"/>
  <c r="N638" i="1"/>
  <c r="G638" i="1"/>
  <c r="G637" i="1"/>
  <c r="W637" i="1" s="1"/>
  <c r="V636" i="1"/>
  <c r="V635" i="1" s="1"/>
  <c r="U636" i="1"/>
  <c r="T636" i="1"/>
  <c r="T635" i="1" s="1"/>
  <c r="S636" i="1"/>
  <c r="R636" i="1"/>
  <c r="R635" i="1" s="1"/>
  <c r="Q636" i="1"/>
  <c r="P636" i="1"/>
  <c r="P635" i="1" s="1"/>
  <c r="O636" i="1"/>
  <c r="O635" i="1" s="1"/>
  <c r="N636" i="1"/>
  <c r="N635" i="1" s="1"/>
  <c r="M636" i="1"/>
  <c r="L636" i="1"/>
  <c r="L635" i="1" s="1"/>
  <c r="K636" i="1"/>
  <c r="J636" i="1"/>
  <c r="I636" i="1"/>
  <c r="H636" i="1"/>
  <c r="H635" i="1" s="1"/>
  <c r="G636" i="1"/>
  <c r="G635" i="1" s="1"/>
  <c r="U635" i="1"/>
  <c r="S635" i="1"/>
  <c r="Q635" i="1"/>
  <c r="M635" i="1"/>
  <c r="K635" i="1"/>
  <c r="J635" i="1"/>
  <c r="I635" i="1"/>
  <c r="G634" i="1"/>
  <c r="W634" i="1" s="1"/>
  <c r="V633" i="1"/>
  <c r="U633" i="1"/>
  <c r="T633" i="1"/>
  <c r="S633" i="1"/>
  <c r="R633" i="1"/>
  <c r="Q633" i="1"/>
  <c r="P633" i="1"/>
  <c r="O633" i="1"/>
  <c r="N633" i="1"/>
  <c r="M633" i="1"/>
  <c r="L633" i="1"/>
  <c r="K633" i="1"/>
  <c r="J633" i="1"/>
  <c r="I633" i="1"/>
  <c r="H633" i="1"/>
  <c r="G633" i="1"/>
  <c r="V632" i="1"/>
  <c r="V631" i="1" s="1"/>
  <c r="U632" i="1"/>
  <c r="T632" i="1"/>
  <c r="T631" i="1" s="1"/>
  <c r="S632" i="1"/>
  <c r="S631" i="1" s="1"/>
  <c r="R632" i="1"/>
  <c r="Q632" i="1"/>
  <c r="Q631" i="1" s="1"/>
  <c r="P632" i="1"/>
  <c r="O632" i="1"/>
  <c r="O631" i="1" s="1"/>
  <c r="N632" i="1"/>
  <c r="N631" i="1" s="1"/>
  <c r="M632" i="1"/>
  <c r="L632" i="1"/>
  <c r="L631" i="1" s="1"/>
  <c r="K632" i="1"/>
  <c r="K631" i="1" s="1"/>
  <c r="J632" i="1"/>
  <c r="I632" i="1"/>
  <c r="I631" i="1" s="1"/>
  <c r="H632" i="1"/>
  <c r="G632" i="1"/>
  <c r="U631" i="1"/>
  <c r="R631" i="1"/>
  <c r="P631" i="1"/>
  <c r="M631" i="1"/>
  <c r="J631" i="1"/>
  <c r="H631" i="1"/>
  <c r="G631" i="1"/>
  <c r="W630" i="1"/>
  <c r="G630" i="1"/>
  <c r="G627" i="1" s="1"/>
  <c r="V629" i="1"/>
  <c r="U629" i="1"/>
  <c r="T629" i="1"/>
  <c r="S629" i="1"/>
  <c r="R629" i="1"/>
  <c r="Q629" i="1"/>
  <c r="P629" i="1"/>
  <c r="O629" i="1"/>
  <c r="N629" i="1"/>
  <c r="M629" i="1"/>
  <c r="L629" i="1"/>
  <c r="K629" i="1"/>
  <c r="J629" i="1"/>
  <c r="I629" i="1"/>
  <c r="H629" i="1"/>
  <c r="G629" i="1"/>
  <c r="V628" i="1"/>
  <c r="V627" i="1" s="1"/>
  <c r="U628" i="1"/>
  <c r="T628" i="1"/>
  <c r="S628" i="1"/>
  <c r="R628" i="1"/>
  <c r="Q628" i="1"/>
  <c r="Q627" i="1" s="1"/>
  <c r="P628" i="1"/>
  <c r="P627" i="1" s="1"/>
  <c r="O628" i="1"/>
  <c r="N628" i="1"/>
  <c r="N627" i="1" s="1"/>
  <c r="M628" i="1"/>
  <c r="L628" i="1"/>
  <c r="K628" i="1"/>
  <c r="K627" i="1" s="1"/>
  <c r="J628" i="1"/>
  <c r="I628" i="1"/>
  <c r="I627" i="1" s="1"/>
  <c r="H628" i="1"/>
  <c r="H627" i="1" s="1"/>
  <c r="G628" i="1"/>
  <c r="U627" i="1"/>
  <c r="T627" i="1"/>
  <c r="S627" i="1"/>
  <c r="R627" i="1"/>
  <c r="O627" i="1"/>
  <c r="M627" i="1"/>
  <c r="L627" i="1"/>
  <c r="J627" i="1"/>
  <c r="U626" i="1"/>
  <c r="U624" i="1" s="1"/>
  <c r="T626" i="1"/>
  <c r="T624" i="1" s="1"/>
  <c r="L626" i="1"/>
  <c r="L624" i="1" s="1"/>
  <c r="K626" i="1"/>
  <c r="K624" i="1" s="1"/>
  <c r="J626" i="1"/>
  <c r="S626" i="1" s="1"/>
  <c r="S624" i="1" s="1"/>
  <c r="I626" i="1"/>
  <c r="H626" i="1"/>
  <c r="V626" i="1" s="1"/>
  <c r="V624" i="1" s="1"/>
  <c r="G626" i="1"/>
  <c r="W625" i="1"/>
  <c r="G625" i="1"/>
  <c r="I624" i="1"/>
  <c r="G624" i="1"/>
  <c r="P623" i="1"/>
  <c r="P621" i="1" s="1"/>
  <c r="O623" i="1"/>
  <c r="O621" i="1" s="1"/>
  <c r="K623" i="1"/>
  <c r="J623" i="1"/>
  <c r="I623" i="1"/>
  <c r="H623" i="1"/>
  <c r="G623" i="1"/>
  <c r="G621" i="1" s="1"/>
  <c r="W622" i="1"/>
  <c r="G622" i="1"/>
  <c r="K621" i="1"/>
  <c r="J621" i="1"/>
  <c r="I621" i="1"/>
  <c r="V620" i="1"/>
  <c r="U620" i="1"/>
  <c r="T620" i="1"/>
  <c r="S620" i="1"/>
  <c r="S616" i="1" s="1"/>
  <c r="R620" i="1"/>
  <c r="Q620" i="1"/>
  <c r="P620" i="1"/>
  <c r="O620" i="1"/>
  <c r="N620" i="1"/>
  <c r="M620" i="1"/>
  <c r="L620" i="1"/>
  <c r="K620" i="1"/>
  <c r="J620" i="1"/>
  <c r="I620" i="1"/>
  <c r="H620" i="1"/>
  <c r="G620" i="1"/>
  <c r="V619" i="1"/>
  <c r="U619" i="1"/>
  <c r="U616" i="1" s="1"/>
  <c r="T619" i="1"/>
  <c r="T616" i="1" s="1"/>
  <c r="S619" i="1"/>
  <c r="R619" i="1"/>
  <c r="Q619" i="1"/>
  <c r="Q616" i="1" s="1"/>
  <c r="P619" i="1"/>
  <c r="P616" i="1" s="1"/>
  <c r="O619" i="1"/>
  <c r="N619" i="1"/>
  <c r="M619" i="1"/>
  <c r="M616" i="1" s="1"/>
  <c r="L619" i="1"/>
  <c r="L616" i="1" s="1"/>
  <c r="K619" i="1"/>
  <c r="J619" i="1"/>
  <c r="I619" i="1"/>
  <c r="I616" i="1" s="1"/>
  <c r="H619" i="1"/>
  <c r="G619" i="1"/>
  <c r="G618" i="1"/>
  <c r="H618" i="1" s="1"/>
  <c r="G617" i="1"/>
  <c r="H617" i="1" s="1"/>
  <c r="V616" i="1"/>
  <c r="R616" i="1"/>
  <c r="O616" i="1"/>
  <c r="N616" i="1"/>
  <c r="K616" i="1"/>
  <c r="J616" i="1"/>
  <c r="U614" i="1"/>
  <c r="U612" i="1" s="1"/>
  <c r="T614" i="1"/>
  <c r="T612" i="1" s="1"/>
  <c r="M614" i="1"/>
  <c r="M612" i="1" s="1"/>
  <c r="L614" i="1"/>
  <c r="L612" i="1" s="1"/>
  <c r="K614" i="1"/>
  <c r="S614" i="1" s="1"/>
  <c r="S612" i="1" s="1"/>
  <c r="J614" i="1"/>
  <c r="I614" i="1"/>
  <c r="I612" i="1" s="1"/>
  <c r="H614" i="1"/>
  <c r="R614" i="1" s="1"/>
  <c r="R612" i="1" s="1"/>
  <c r="G614" i="1"/>
  <c r="G613" i="1"/>
  <c r="W613" i="1" s="1"/>
  <c r="J612" i="1"/>
  <c r="H612" i="1"/>
  <c r="G612" i="1"/>
  <c r="K611" i="1"/>
  <c r="J611" i="1"/>
  <c r="I611" i="1"/>
  <c r="I609" i="1" s="1"/>
  <c r="H611" i="1"/>
  <c r="G611" i="1"/>
  <c r="G610" i="1"/>
  <c r="W610" i="1" s="1"/>
  <c r="K609" i="1"/>
  <c r="J609" i="1"/>
  <c r="V608" i="1"/>
  <c r="U608" i="1"/>
  <c r="T608" i="1"/>
  <c r="T604" i="1" s="1"/>
  <c r="S608" i="1"/>
  <c r="R608" i="1"/>
  <c r="Q608" i="1"/>
  <c r="P608" i="1"/>
  <c r="O608" i="1"/>
  <c r="N608" i="1"/>
  <c r="M608" i="1"/>
  <c r="L608" i="1"/>
  <c r="K608" i="1"/>
  <c r="J608" i="1"/>
  <c r="I608" i="1"/>
  <c r="H608" i="1"/>
  <c r="G608" i="1"/>
  <c r="V607" i="1"/>
  <c r="V604" i="1" s="1"/>
  <c r="U607" i="1"/>
  <c r="U604" i="1" s="1"/>
  <c r="T607" i="1"/>
  <c r="S607" i="1"/>
  <c r="R607" i="1"/>
  <c r="R604" i="1" s="1"/>
  <c r="Q607" i="1"/>
  <c r="Q604" i="1" s="1"/>
  <c r="P607" i="1"/>
  <c r="O607" i="1"/>
  <c r="N607" i="1"/>
  <c r="N604" i="1" s="1"/>
  <c r="M607" i="1"/>
  <c r="L607" i="1"/>
  <c r="K607" i="1"/>
  <c r="J607" i="1"/>
  <c r="J604" i="1" s="1"/>
  <c r="I607" i="1"/>
  <c r="I604" i="1" s="1"/>
  <c r="H607" i="1"/>
  <c r="G607" i="1"/>
  <c r="H606" i="1"/>
  <c r="W606" i="1" s="1"/>
  <c r="G606" i="1"/>
  <c r="G605" i="1"/>
  <c r="S604" i="1"/>
  <c r="P604" i="1"/>
  <c r="O604" i="1"/>
  <c r="M604" i="1"/>
  <c r="L604" i="1"/>
  <c r="K604" i="1"/>
  <c r="V601" i="1"/>
  <c r="U601" i="1"/>
  <c r="T601" i="1"/>
  <c r="T599" i="1" s="1"/>
  <c r="S601" i="1"/>
  <c r="R601" i="1"/>
  <c r="Q601" i="1"/>
  <c r="P601" i="1"/>
  <c r="O601" i="1"/>
  <c r="N601" i="1"/>
  <c r="M601" i="1"/>
  <c r="L601" i="1"/>
  <c r="L599" i="1" s="1"/>
  <c r="K601" i="1"/>
  <c r="J601" i="1"/>
  <c r="I601" i="1"/>
  <c r="H601" i="1"/>
  <c r="G601" i="1"/>
  <c r="V600" i="1"/>
  <c r="V599" i="1" s="1"/>
  <c r="U600" i="1"/>
  <c r="U599" i="1" s="1"/>
  <c r="T600" i="1"/>
  <c r="S600" i="1"/>
  <c r="R600" i="1"/>
  <c r="R599" i="1" s="1"/>
  <c r="Q600" i="1"/>
  <c r="Q599" i="1" s="1"/>
  <c r="P600" i="1"/>
  <c r="O600" i="1"/>
  <c r="N600" i="1"/>
  <c r="N599" i="1" s="1"/>
  <c r="M600" i="1"/>
  <c r="M599" i="1" s="1"/>
  <c r="L600" i="1"/>
  <c r="K600" i="1"/>
  <c r="J600" i="1"/>
  <c r="J599" i="1" s="1"/>
  <c r="I600" i="1"/>
  <c r="I599" i="1" s="1"/>
  <c r="H600" i="1"/>
  <c r="G600" i="1"/>
  <c r="G599" i="1" s="1"/>
  <c r="S599" i="1"/>
  <c r="P599" i="1"/>
  <c r="O599" i="1"/>
  <c r="K599" i="1"/>
  <c r="H599" i="1"/>
  <c r="W598" i="1"/>
  <c r="G598" i="1"/>
  <c r="G597" i="1"/>
  <c r="W596" i="1"/>
  <c r="K596" i="1"/>
  <c r="G596" i="1"/>
  <c r="K595" i="1"/>
  <c r="V594" i="1"/>
  <c r="U594" i="1"/>
  <c r="T594" i="1"/>
  <c r="T593" i="1" s="1"/>
  <c r="S594" i="1"/>
  <c r="S593" i="1" s="1"/>
  <c r="R594" i="1"/>
  <c r="Q594" i="1"/>
  <c r="Q593" i="1" s="1"/>
  <c r="P594" i="1"/>
  <c r="P593" i="1" s="1"/>
  <c r="O594" i="1"/>
  <c r="O593" i="1" s="1"/>
  <c r="N594" i="1"/>
  <c r="M594" i="1"/>
  <c r="L594" i="1"/>
  <c r="L593" i="1" s="1"/>
  <c r="K594" i="1"/>
  <c r="K593" i="1" s="1"/>
  <c r="J594" i="1"/>
  <c r="I594" i="1"/>
  <c r="I593" i="1" s="1"/>
  <c r="H594" i="1"/>
  <c r="H593" i="1" s="1"/>
  <c r="G594" i="1"/>
  <c r="V593" i="1"/>
  <c r="U593" i="1"/>
  <c r="R593" i="1"/>
  <c r="N593" i="1"/>
  <c r="M593" i="1"/>
  <c r="J593" i="1"/>
  <c r="V592" i="1"/>
  <c r="U592" i="1"/>
  <c r="T592" i="1"/>
  <c r="S592" i="1"/>
  <c r="R592" i="1"/>
  <c r="Q592" i="1"/>
  <c r="Q590" i="1" s="1"/>
  <c r="P592" i="1"/>
  <c r="O592" i="1"/>
  <c r="N592" i="1"/>
  <c r="M592" i="1"/>
  <c r="L592" i="1"/>
  <c r="K592" i="1"/>
  <c r="J592" i="1"/>
  <c r="I592" i="1"/>
  <c r="I590" i="1" s="1"/>
  <c r="G592" i="1"/>
  <c r="H592" i="1" s="1"/>
  <c r="V591" i="1"/>
  <c r="V590" i="1" s="1"/>
  <c r="U591" i="1"/>
  <c r="T591" i="1"/>
  <c r="T590" i="1" s="1"/>
  <c r="S591" i="1"/>
  <c r="S590" i="1" s="1"/>
  <c r="R591" i="1"/>
  <c r="Q591" i="1"/>
  <c r="P591" i="1"/>
  <c r="O591" i="1"/>
  <c r="O590" i="1" s="1"/>
  <c r="N591" i="1"/>
  <c r="N590" i="1" s="1"/>
  <c r="M591" i="1"/>
  <c r="L591" i="1"/>
  <c r="K591" i="1"/>
  <c r="K590" i="1" s="1"/>
  <c r="J591" i="1"/>
  <c r="I591" i="1"/>
  <c r="G591" i="1"/>
  <c r="H591" i="1" s="1"/>
  <c r="H590" i="1" s="1"/>
  <c r="U590" i="1"/>
  <c r="P590" i="1"/>
  <c r="M590" i="1"/>
  <c r="L590" i="1"/>
  <c r="V589" i="1"/>
  <c r="U589" i="1"/>
  <c r="T589" i="1"/>
  <c r="T587" i="1" s="1"/>
  <c r="S589" i="1"/>
  <c r="R589" i="1"/>
  <c r="Q589" i="1"/>
  <c r="P589" i="1"/>
  <c r="O589" i="1"/>
  <c r="N589" i="1"/>
  <c r="M589" i="1"/>
  <c r="L589" i="1"/>
  <c r="L587" i="1" s="1"/>
  <c r="K589" i="1"/>
  <c r="J589" i="1"/>
  <c r="I589" i="1"/>
  <c r="H589" i="1"/>
  <c r="G589" i="1"/>
  <c r="V588" i="1"/>
  <c r="V587" i="1" s="1"/>
  <c r="U588" i="1"/>
  <c r="U587" i="1" s="1"/>
  <c r="T588" i="1"/>
  <c r="S588" i="1"/>
  <c r="R588" i="1"/>
  <c r="R587" i="1" s="1"/>
  <c r="Q588" i="1"/>
  <c r="Q587" i="1" s="1"/>
  <c r="P588" i="1"/>
  <c r="O588" i="1"/>
  <c r="N588" i="1"/>
  <c r="N587" i="1" s="1"/>
  <c r="M588" i="1"/>
  <c r="M587" i="1" s="1"/>
  <c r="L588" i="1"/>
  <c r="K588" i="1"/>
  <c r="J588" i="1"/>
  <c r="J587" i="1" s="1"/>
  <c r="I588" i="1"/>
  <c r="I587" i="1" s="1"/>
  <c r="G588" i="1"/>
  <c r="H588" i="1" s="1"/>
  <c r="H587" i="1" s="1"/>
  <c r="S587" i="1"/>
  <c r="P587" i="1"/>
  <c r="O587" i="1"/>
  <c r="K587" i="1"/>
  <c r="V585" i="1"/>
  <c r="U585" i="1"/>
  <c r="T585" i="1"/>
  <c r="T584" i="1" s="1"/>
  <c r="S585" i="1"/>
  <c r="S584" i="1" s="1"/>
  <c r="R585" i="1"/>
  <c r="Q585" i="1"/>
  <c r="P585" i="1"/>
  <c r="P584" i="1" s="1"/>
  <c r="O585" i="1"/>
  <c r="O584" i="1" s="1"/>
  <c r="N585" i="1"/>
  <c r="M585" i="1"/>
  <c r="L585" i="1"/>
  <c r="L584" i="1" s="1"/>
  <c r="K585" i="1"/>
  <c r="K584" i="1" s="1"/>
  <c r="J585" i="1"/>
  <c r="I585" i="1"/>
  <c r="H585" i="1"/>
  <c r="H584" i="1" s="1"/>
  <c r="G585" i="1"/>
  <c r="W585" i="1" s="1"/>
  <c r="W584" i="1" s="1"/>
  <c r="V584" i="1"/>
  <c r="U584" i="1"/>
  <c r="R584" i="1"/>
  <c r="Q584" i="1"/>
  <c r="N584" i="1"/>
  <c r="M584" i="1"/>
  <c r="J584" i="1"/>
  <c r="I584" i="1"/>
  <c r="V583" i="1"/>
  <c r="U583" i="1"/>
  <c r="T583" i="1"/>
  <c r="S583" i="1"/>
  <c r="R583" i="1"/>
  <c r="Q583" i="1"/>
  <c r="P583" i="1"/>
  <c r="O583" i="1"/>
  <c r="N583" i="1"/>
  <c r="M583" i="1"/>
  <c r="L583" i="1"/>
  <c r="K583" i="1"/>
  <c r="J583" i="1"/>
  <c r="I583" i="1"/>
  <c r="G583" i="1"/>
  <c r="H583" i="1" s="1"/>
  <c r="V582" i="1"/>
  <c r="U582" i="1"/>
  <c r="T582" i="1"/>
  <c r="S582" i="1"/>
  <c r="R582" i="1"/>
  <c r="R580" i="1" s="1"/>
  <c r="Q582" i="1"/>
  <c r="P582" i="1"/>
  <c r="O582" i="1"/>
  <c r="N582" i="1"/>
  <c r="M582" i="1"/>
  <c r="L582" i="1"/>
  <c r="K582" i="1"/>
  <c r="J582" i="1"/>
  <c r="J580" i="1" s="1"/>
  <c r="I582" i="1"/>
  <c r="G582" i="1"/>
  <c r="H582" i="1" s="1"/>
  <c r="V581" i="1"/>
  <c r="U581" i="1"/>
  <c r="T581" i="1"/>
  <c r="T580" i="1" s="1"/>
  <c r="S581" i="1"/>
  <c r="R581" i="1"/>
  <c r="Q581" i="1"/>
  <c r="P581" i="1"/>
  <c r="P580" i="1" s="1"/>
  <c r="O581" i="1"/>
  <c r="O580" i="1" s="1"/>
  <c r="N581" i="1"/>
  <c r="M581" i="1"/>
  <c r="L581" i="1"/>
  <c r="L580" i="1" s="1"/>
  <c r="K581" i="1"/>
  <c r="J581" i="1"/>
  <c r="I581" i="1"/>
  <c r="H581" i="1"/>
  <c r="H580" i="1" s="1"/>
  <c r="G581" i="1"/>
  <c r="V580" i="1"/>
  <c r="U580" i="1"/>
  <c r="Q580" i="1"/>
  <c r="N580" i="1"/>
  <c r="M580" i="1"/>
  <c r="I580" i="1"/>
  <c r="V579" i="1"/>
  <c r="U579" i="1"/>
  <c r="U577" i="1" s="1"/>
  <c r="T579" i="1"/>
  <c r="S579" i="1"/>
  <c r="R579" i="1"/>
  <c r="Q579" i="1"/>
  <c r="P579" i="1"/>
  <c r="O579" i="1"/>
  <c r="N579" i="1"/>
  <c r="M579" i="1"/>
  <c r="M577" i="1" s="1"/>
  <c r="L579" i="1"/>
  <c r="K579" i="1"/>
  <c r="J579" i="1"/>
  <c r="I579" i="1"/>
  <c r="G579" i="1"/>
  <c r="H579" i="1" s="1"/>
  <c r="V578" i="1"/>
  <c r="V577" i="1" s="1"/>
  <c r="U578" i="1"/>
  <c r="T578" i="1"/>
  <c r="S578" i="1"/>
  <c r="S577" i="1" s="1"/>
  <c r="R578" i="1"/>
  <c r="R577" i="1" s="1"/>
  <c r="Q578" i="1"/>
  <c r="P578" i="1"/>
  <c r="P577" i="1" s="1"/>
  <c r="O578" i="1"/>
  <c r="O577" i="1" s="1"/>
  <c r="N578" i="1"/>
  <c r="N577" i="1" s="1"/>
  <c r="M578" i="1"/>
  <c r="L578" i="1"/>
  <c r="K578" i="1"/>
  <c r="K577" i="1" s="1"/>
  <c r="J578" i="1"/>
  <c r="J577" i="1" s="1"/>
  <c r="I578" i="1"/>
  <c r="H578" i="1"/>
  <c r="H577" i="1" s="1"/>
  <c r="G578" i="1"/>
  <c r="T577" i="1"/>
  <c r="Q577" i="1"/>
  <c r="L577" i="1"/>
  <c r="I577" i="1"/>
  <c r="V576" i="1"/>
  <c r="U576" i="1"/>
  <c r="T576" i="1"/>
  <c r="S576" i="1"/>
  <c r="R576" i="1"/>
  <c r="Q576" i="1"/>
  <c r="P576" i="1"/>
  <c r="O576" i="1"/>
  <c r="N576" i="1"/>
  <c r="M576" i="1"/>
  <c r="L576" i="1"/>
  <c r="K576" i="1"/>
  <c r="J576" i="1"/>
  <c r="I576" i="1"/>
  <c r="H576" i="1"/>
  <c r="G576" i="1"/>
  <c r="W576" i="1" s="1"/>
  <c r="V575" i="1"/>
  <c r="U575" i="1"/>
  <c r="T575" i="1"/>
  <c r="S575" i="1"/>
  <c r="R575" i="1"/>
  <c r="Q575" i="1"/>
  <c r="Q573" i="1" s="1"/>
  <c r="P575" i="1"/>
  <c r="O575" i="1"/>
  <c r="N575" i="1"/>
  <c r="M575" i="1"/>
  <c r="L575" i="1"/>
  <c r="K575" i="1"/>
  <c r="J575" i="1"/>
  <c r="I575" i="1"/>
  <c r="I573" i="1" s="1"/>
  <c r="G575" i="1"/>
  <c r="H575" i="1" s="1"/>
  <c r="V574" i="1"/>
  <c r="V573" i="1" s="1"/>
  <c r="U574" i="1"/>
  <c r="T574" i="1"/>
  <c r="S574" i="1"/>
  <c r="R574" i="1"/>
  <c r="Q574" i="1"/>
  <c r="P574" i="1"/>
  <c r="O574" i="1"/>
  <c r="O573" i="1" s="1"/>
  <c r="N574" i="1"/>
  <c r="N573" i="1" s="1"/>
  <c r="M574" i="1"/>
  <c r="L574" i="1"/>
  <c r="L573" i="1" s="1"/>
  <c r="K574" i="1"/>
  <c r="J574" i="1"/>
  <c r="I574" i="1"/>
  <c r="G574" i="1"/>
  <c r="H574" i="1" s="1"/>
  <c r="H573" i="1" s="1"/>
  <c r="U573" i="1"/>
  <c r="T573" i="1"/>
  <c r="S573" i="1"/>
  <c r="P573" i="1"/>
  <c r="M573" i="1"/>
  <c r="K573" i="1"/>
  <c r="V572" i="1"/>
  <c r="U572" i="1"/>
  <c r="T572" i="1"/>
  <c r="T570" i="1" s="1"/>
  <c r="S572" i="1"/>
  <c r="R572" i="1"/>
  <c r="Q572" i="1"/>
  <c r="P572" i="1"/>
  <c r="O572" i="1"/>
  <c r="N572" i="1"/>
  <c r="M572" i="1"/>
  <c r="L572" i="1"/>
  <c r="L570" i="1" s="1"/>
  <c r="K572" i="1"/>
  <c r="J572" i="1"/>
  <c r="I572" i="1"/>
  <c r="H572" i="1"/>
  <c r="G572" i="1"/>
  <c r="V571" i="1"/>
  <c r="U571" i="1"/>
  <c r="U570" i="1" s="1"/>
  <c r="T571" i="1"/>
  <c r="S571" i="1"/>
  <c r="R571" i="1"/>
  <c r="R570" i="1" s="1"/>
  <c r="Q571" i="1"/>
  <c r="Q570" i="1" s="1"/>
  <c r="P571" i="1"/>
  <c r="O571" i="1"/>
  <c r="N571" i="1"/>
  <c r="N570" i="1" s="1"/>
  <c r="M571" i="1"/>
  <c r="M570" i="1" s="1"/>
  <c r="L571" i="1"/>
  <c r="K571" i="1"/>
  <c r="J571" i="1"/>
  <c r="J570" i="1" s="1"/>
  <c r="I571" i="1"/>
  <c r="I570" i="1" s="1"/>
  <c r="G571" i="1"/>
  <c r="H571" i="1" s="1"/>
  <c r="V570" i="1"/>
  <c r="S570" i="1"/>
  <c r="P570" i="1"/>
  <c r="O570" i="1"/>
  <c r="K570" i="1"/>
  <c r="H570" i="1"/>
  <c r="G570" i="1"/>
  <c r="V568" i="1"/>
  <c r="U568" i="1"/>
  <c r="T568" i="1"/>
  <c r="S568" i="1"/>
  <c r="R568" i="1"/>
  <c r="Q568" i="1"/>
  <c r="P568" i="1"/>
  <c r="O568" i="1"/>
  <c r="O566" i="1" s="1"/>
  <c r="N568" i="1"/>
  <c r="M568" i="1"/>
  <c r="L568" i="1"/>
  <c r="K568" i="1"/>
  <c r="J568" i="1"/>
  <c r="I568" i="1"/>
  <c r="H568" i="1"/>
  <c r="G568" i="1"/>
  <c r="G566" i="1" s="1"/>
  <c r="V567" i="1"/>
  <c r="U567" i="1"/>
  <c r="U566" i="1" s="1"/>
  <c r="T567" i="1"/>
  <c r="T566" i="1" s="1"/>
  <c r="S567" i="1"/>
  <c r="R567" i="1"/>
  <c r="Q567" i="1"/>
  <c r="Q566" i="1" s="1"/>
  <c r="P567" i="1"/>
  <c r="P566" i="1" s="1"/>
  <c r="O567" i="1"/>
  <c r="N567" i="1"/>
  <c r="M567" i="1"/>
  <c r="M566" i="1" s="1"/>
  <c r="L567" i="1"/>
  <c r="L566" i="1" s="1"/>
  <c r="K567" i="1"/>
  <c r="J567" i="1"/>
  <c r="I567" i="1"/>
  <c r="H567" i="1"/>
  <c r="H566" i="1" s="1"/>
  <c r="G567" i="1"/>
  <c r="V566" i="1"/>
  <c r="S566" i="1"/>
  <c r="R566" i="1"/>
  <c r="N566" i="1"/>
  <c r="K566" i="1"/>
  <c r="J566" i="1"/>
  <c r="I566" i="1"/>
  <c r="V565" i="1"/>
  <c r="U565" i="1"/>
  <c r="T565" i="1"/>
  <c r="S565" i="1"/>
  <c r="R565" i="1"/>
  <c r="R563" i="1" s="1"/>
  <c r="Q565" i="1"/>
  <c r="P565" i="1"/>
  <c r="O565" i="1"/>
  <c r="W565" i="1" s="1"/>
  <c r="N565" i="1"/>
  <c r="M565" i="1"/>
  <c r="L565" i="1"/>
  <c r="K565" i="1"/>
  <c r="J565" i="1"/>
  <c r="J563" i="1" s="1"/>
  <c r="I565" i="1"/>
  <c r="G565" i="1"/>
  <c r="H565" i="1" s="1"/>
  <c r="V564" i="1"/>
  <c r="U564" i="1"/>
  <c r="U563" i="1" s="1"/>
  <c r="T564" i="1"/>
  <c r="S564" i="1"/>
  <c r="R564" i="1"/>
  <c r="Q564" i="1"/>
  <c r="P564" i="1"/>
  <c r="P563" i="1" s="1"/>
  <c r="O564" i="1"/>
  <c r="N564" i="1"/>
  <c r="M564" i="1"/>
  <c r="M563" i="1" s="1"/>
  <c r="L564" i="1"/>
  <c r="K564" i="1"/>
  <c r="K563" i="1" s="1"/>
  <c r="J564" i="1"/>
  <c r="I564" i="1"/>
  <c r="H564" i="1"/>
  <c r="H563" i="1" s="1"/>
  <c r="G564" i="1"/>
  <c r="V563" i="1"/>
  <c r="T563" i="1"/>
  <c r="Q563" i="1"/>
  <c r="N563" i="1"/>
  <c r="L563" i="1"/>
  <c r="I563" i="1"/>
  <c r="V562" i="1"/>
  <c r="U562" i="1"/>
  <c r="U560" i="1" s="1"/>
  <c r="T562" i="1"/>
  <c r="S562" i="1"/>
  <c r="R562" i="1"/>
  <c r="Q562" i="1"/>
  <c r="P562" i="1"/>
  <c r="O562" i="1"/>
  <c r="N562" i="1"/>
  <c r="W562" i="1" s="1"/>
  <c r="M562" i="1"/>
  <c r="M560" i="1" s="1"/>
  <c r="L562" i="1"/>
  <c r="K562" i="1"/>
  <c r="J562" i="1"/>
  <c r="I562" i="1"/>
  <c r="G562" i="1"/>
  <c r="H562" i="1" s="1"/>
  <c r="V561" i="1"/>
  <c r="V560" i="1" s="1"/>
  <c r="U561" i="1"/>
  <c r="T561" i="1"/>
  <c r="S561" i="1"/>
  <c r="S560" i="1" s="1"/>
  <c r="R561" i="1"/>
  <c r="R560" i="1" s="1"/>
  <c r="Q561" i="1"/>
  <c r="P561" i="1"/>
  <c r="P560" i="1" s="1"/>
  <c r="O561" i="1"/>
  <c r="O560" i="1" s="1"/>
  <c r="N561" i="1"/>
  <c r="N560" i="1" s="1"/>
  <c r="M561" i="1"/>
  <c r="L561" i="1"/>
  <c r="K561" i="1"/>
  <c r="J561" i="1"/>
  <c r="J560" i="1" s="1"/>
  <c r="I561" i="1"/>
  <c r="G561" i="1"/>
  <c r="G560" i="1" s="1"/>
  <c r="T560" i="1"/>
  <c r="Q560" i="1"/>
  <c r="L560" i="1"/>
  <c r="K560" i="1"/>
  <c r="I560" i="1"/>
  <c r="V558" i="1"/>
  <c r="U558" i="1"/>
  <c r="T558" i="1"/>
  <c r="T557" i="1" s="1"/>
  <c r="S558" i="1"/>
  <c r="R558" i="1"/>
  <c r="R557" i="1" s="1"/>
  <c r="Q558" i="1"/>
  <c r="Q557" i="1" s="1"/>
  <c r="P558" i="1"/>
  <c r="P557" i="1" s="1"/>
  <c r="O558" i="1"/>
  <c r="N558" i="1"/>
  <c r="M558" i="1"/>
  <c r="M557" i="1" s="1"/>
  <c r="L558" i="1"/>
  <c r="L557" i="1" s="1"/>
  <c r="K558" i="1"/>
  <c r="J558" i="1"/>
  <c r="J557" i="1" s="1"/>
  <c r="I558" i="1"/>
  <c r="I557" i="1" s="1"/>
  <c r="H558" i="1"/>
  <c r="H557" i="1" s="1"/>
  <c r="G558" i="1"/>
  <c r="V557" i="1"/>
  <c r="U557" i="1"/>
  <c r="S557" i="1"/>
  <c r="O557" i="1"/>
  <c r="N557" i="1"/>
  <c r="K557" i="1"/>
  <c r="G557" i="1"/>
  <c r="V556" i="1"/>
  <c r="U556" i="1"/>
  <c r="T556" i="1"/>
  <c r="S556" i="1"/>
  <c r="R556" i="1"/>
  <c r="Q556" i="1"/>
  <c r="P556" i="1"/>
  <c r="O556" i="1"/>
  <c r="N556" i="1"/>
  <c r="W556" i="1" s="1"/>
  <c r="M556" i="1"/>
  <c r="L556" i="1"/>
  <c r="K556" i="1"/>
  <c r="J556" i="1"/>
  <c r="I556" i="1"/>
  <c r="G556" i="1"/>
  <c r="H556" i="1" s="1"/>
  <c r="V555" i="1"/>
  <c r="U555" i="1"/>
  <c r="T555" i="1"/>
  <c r="S555" i="1"/>
  <c r="R555" i="1"/>
  <c r="Q555" i="1"/>
  <c r="P555" i="1"/>
  <c r="O555" i="1"/>
  <c r="N555" i="1"/>
  <c r="M555" i="1"/>
  <c r="L555" i="1"/>
  <c r="K555" i="1"/>
  <c r="J555" i="1"/>
  <c r="I555" i="1"/>
  <c r="G555" i="1"/>
  <c r="V554" i="1"/>
  <c r="V552" i="1" s="1"/>
  <c r="U554" i="1"/>
  <c r="T554" i="1"/>
  <c r="T552" i="1" s="1"/>
  <c r="S554" i="1"/>
  <c r="R554" i="1"/>
  <c r="Q554" i="1"/>
  <c r="P554" i="1"/>
  <c r="P552" i="1" s="1"/>
  <c r="O554" i="1"/>
  <c r="N554" i="1"/>
  <c r="M554" i="1"/>
  <c r="L554" i="1"/>
  <c r="L552" i="1" s="1"/>
  <c r="K554" i="1"/>
  <c r="J554" i="1"/>
  <c r="I554" i="1"/>
  <c r="H554" i="1"/>
  <c r="G554" i="1"/>
  <c r="V553" i="1"/>
  <c r="U553" i="1"/>
  <c r="T553" i="1"/>
  <c r="S553" i="1"/>
  <c r="R553" i="1"/>
  <c r="R552" i="1" s="1"/>
  <c r="Q553" i="1"/>
  <c r="P553" i="1"/>
  <c r="O553" i="1"/>
  <c r="W553" i="1" s="1"/>
  <c r="N553" i="1"/>
  <c r="N552" i="1" s="1"/>
  <c r="M553" i="1"/>
  <c r="L553" i="1"/>
  <c r="K553" i="1"/>
  <c r="J553" i="1"/>
  <c r="I553" i="1"/>
  <c r="G553" i="1"/>
  <c r="H553" i="1" s="1"/>
  <c r="S552" i="1"/>
  <c r="K552" i="1"/>
  <c r="J552" i="1"/>
  <c r="V551" i="1"/>
  <c r="U551" i="1"/>
  <c r="T551" i="1"/>
  <c r="S551" i="1"/>
  <c r="R551" i="1"/>
  <c r="Q551" i="1"/>
  <c r="P551" i="1"/>
  <c r="O551" i="1"/>
  <c r="N551" i="1"/>
  <c r="M551" i="1"/>
  <c r="L551" i="1"/>
  <c r="K551" i="1"/>
  <c r="J551" i="1"/>
  <c r="I551" i="1"/>
  <c r="H551" i="1"/>
  <c r="G551" i="1"/>
  <c r="W551" i="1" s="1"/>
  <c r="V550" i="1"/>
  <c r="U550" i="1"/>
  <c r="U547" i="1" s="1"/>
  <c r="T550" i="1"/>
  <c r="S550" i="1"/>
  <c r="R550" i="1"/>
  <c r="Q550" i="1"/>
  <c r="P550" i="1"/>
  <c r="O550" i="1"/>
  <c r="N550" i="1"/>
  <c r="M550" i="1"/>
  <c r="L550" i="1"/>
  <c r="K550" i="1"/>
  <c r="J550" i="1"/>
  <c r="I550" i="1"/>
  <c r="H550" i="1"/>
  <c r="G550" i="1"/>
  <c r="V549" i="1"/>
  <c r="U549" i="1"/>
  <c r="T549" i="1"/>
  <c r="S549" i="1"/>
  <c r="R549" i="1"/>
  <c r="Q549" i="1"/>
  <c r="P549" i="1"/>
  <c r="O549" i="1"/>
  <c r="N549" i="1"/>
  <c r="M549" i="1"/>
  <c r="M547" i="1" s="1"/>
  <c r="L549" i="1"/>
  <c r="K549" i="1"/>
  <c r="J549" i="1"/>
  <c r="W549" i="1" s="1"/>
  <c r="I549" i="1"/>
  <c r="G549" i="1"/>
  <c r="H549" i="1" s="1"/>
  <c r="V548" i="1"/>
  <c r="V547" i="1" s="1"/>
  <c r="U548" i="1"/>
  <c r="T548" i="1"/>
  <c r="T547" i="1" s="1"/>
  <c r="S548" i="1"/>
  <c r="R548" i="1"/>
  <c r="Q548" i="1"/>
  <c r="P548" i="1"/>
  <c r="O548" i="1"/>
  <c r="O547" i="1" s="1"/>
  <c r="N548" i="1"/>
  <c r="N547" i="1" s="1"/>
  <c r="M548" i="1"/>
  <c r="L548" i="1"/>
  <c r="L547" i="1" s="1"/>
  <c r="K548" i="1"/>
  <c r="K547" i="1" s="1"/>
  <c r="J548" i="1"/>
  <c r="I548" i="1"/>
  <c r="G548" i="1"/>
  <c r="H548" i="1" s="1"/>
  <c r="H547" i="1" s="1"/>
  <c r="S547" i="1"/>
  <c r="Q547" i="1"/>
  <c r="P547" i="1"/>
  <c r="I547" i="1"/>
  <c r="G547" i="1"/>
  <c r="V544" i="1"/>
  <c r="U544" i="1"/>
  <c r="T544" i="1"/>
  <c r="S544" i="1"/>
  <c r="R544" i="1"/>
  <c r="Q544" i="1"/>
  <c r="Q542" i="1" s="1"/>
  <c r="P544" i="1"/>
  <c r="P542" i="1" s="1"/>
  <c r="O544" i="1"/>
  <c r="N544" i="1"/>
  <c r="M544" i="1"/>
  <c r="L544" i="1"/>
  <c r="K544" i="1"/>
  <c r="J544" i="1"/>
  <c r="I544" i="1"/>
  <c r="I542" i="1" s="1"/>
  <c r="H544" i="1"/>
  <c r="G544" i="1"/>
  <c r="G543" i="1"/>
  <c r="G542" i="1" s="1"/>
  <c r="V542" i="1"/>
  <c r="U542" i="1"/>
  <c r="T542" i="1"/>
  <c r="S542" i="1"/>
  <c r="R542" i="1"/>
  <c r="O542" i="1"/>
  <c r="N542" i="1"/>
  <c r="M542" i="1"/>
  <c r="L542" i="1"/>
  <c r="K542" i="1"/>
  <c r="J542" i="1"/>
  <c r="G541" i="1"/>
  <c r="H541" i="1" s="1"/>
  <c r="V540" i="1"/>
  <c r="U540" i="1"/>
  <c r="T540" i="1"/>
  <c r="S540" i="1"/>
  <c r="S539" i="1" s="1"/>
  <c r="R540" i="1"/>
  <c r="Q540" i="1"/>
  <c r="Q539" i="1" s="1"/>
  <c r="P540" i="1"/>
  <c r="P539" i="1" s="1"/>
  <c r="O540" i="1"/>
  <c r="O539" i="1" s="1"/>
  <c r="N540" i="1"/>
  <c r="M540" i="1"/>
  <c r="M539" i="1" s="1"/>
  <c r="L540" i="1"/>
  <c r="K540" i="1"/>
  <c r="K539" i="1" s="1"/>
  <c r="J540" i="1"/>
  <c r="I540" i="1"/>
  <c r="H540" i="1"/>
  <c r="G540" i="1"/>
  <c r="G539" i="1" s="1"/>
  <c r="V539" i="1"/>
  <c r="U539" i="1"/>
  <c r="T539" i="1"/>
  <c r="R539" i="1"/>
  <c r="N539" i="1"/>
  <c r="L539" i="1"/>
  <c r="J539" i="1"/>
  <c r="I539" i="1"/>
  <c r="G538" i="1"/>
  <c r="W535" i="1"/>
  <c r="V535" i="1"/>
  <c r="U535" i="1"/>
  <c r="T535" i="1"/>
  <c r="S535" i="1"/>
  <c r="R535" i="1"/>
  <c r="Q535" i="1"/>
  <c r="P535" i="1"/>
  <c r="O535" i="1"/>
  <c r="N535" i="1"/>
  <c r="M535" i="1"/>
  <c r="L535" i="1"/>
  <c r="K535" i="1"/>
  <c r="J535" i="1"/>
  <c r="I535" i="1"/>
  <c r="H535" i="1"/>
  <c r="V534" i="1"/>
  <c r="U534" i="1"/>
  <c r="T534" i="1"/>
  <c r="S534" i="1"/>
  <c r="R534" i="1"/>
  <c r="Q534" i="1"/>
  <c r="P534" i="1"/>
  <c r="O534" i="1"/>
  <c r="N534" i="1"/>
  <c r="M534" i="1"/>
  <c r="L534" i="1"/>
  <c r="K534" i="1"/>
  <c r="J534" i="1"/>
  <c r="I534" i="1"/>
  <c r="H534" i="1"/>
  <c r="W1055" i="1"/>
  <c r="G1055" i="1"/>
  <c r="W1054" i="1"/>
  <c r="G1054"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U489" i="1" s="1"/>
  <c r="T319" i="1"/>
  <c r="S319" i="1"/>
  <c r="R319" i="1"/>
  <c r="Q319" i="1"/>
  <c r="P319" i="1"/>
  <c r="O319" i="1"/>
  <c r="N319" i="1"/>
  <c r="M319" i="1"/>
  <c r="M489" i="1" s="1"/>
  <c r="L319" i="1"/>
  <c r="K319" i="1"/>
  <c r="J319" i="1"/>
  <c r="I319" i="1"/>
  <c r="H319" i="1"/>
  <c r="G319" i="1"/>
  <c r="W314" i="1"/>
  <c r="W489" i="1" s="1"/>
  <c r="V314" i="1"/>
  <c r="V489" i="1" s="1"/>
  <c r="U314" i="1"/>
  <c r="T314" i="1"/>
  <c r="T489" i="1" s="1"/>
  <c r="S314" i="1"/>
  <c r="S489" i="1" s="1"/>
  <c r="R314" i="1"/>
  <c r="R489" i="1" s="1"/>
  <c r="Q314" i="1"/>
  <c r="Q489" i="1" s="1"/>
  <c r="P314" i="1"/>
  <c r="P489" i="1" s="1"/>
  <c r="O314" i="1"/>
  <c r="O489" i="1" s="1"/>
  <c r="N314" i="1"/>
  <c r="N489" i="1" s="1"/>
  <c r="M314" i="1"/>
  <c r="L314" i="1"/>
  <c r="L489" i="1" s="1"/>
  <c r="K314" i="1"/>
  <c r="K489" i="1" s="1"/>
  <c r="J314" i="1"/>
  <c r="J489" i="1" s="1"/>
  <c r="I314" i="1"/>
  <c r="I489" i="1" s="1"/>
  <c r="H314" i="1"/>
  <c r="H489" i="1" s="1"/>
  <c r="G314" i="1"/>
  <c r="G489" i="1" s="1"/>
  <c r="W304" i="1"/>
  <c r="V304" i="1"/>
  <c r="U304" i="1"/>
  <c r="T304" i="1"/>
  <c r="S304" i="1"/>
  <c r="R304" i="1"/>
  <c r="Q304" i="1"/>
  <c r="P304" i="1"/>
  <c r="O304" i="1"/>
  <c r="N304" i="1"/>
  <c r="M304" i="1"/>
  <c r="L304" i="1"/>
  <c r="K304" i="1"/>
  <c r="J304" i="1"/>
  <c r="I304" i="1"/>
  <c r="H304" i="1"/>
  <c r="G30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J275" i="1"/>
  <c r="I275" i="1"/>
  <c r="H275" i="1"/>
  <c r="G275" i="1"/>
  <c r="W266" i="1"/>
  <c r="W309" i="1" s="1"/>
  <c r="V266" i="1"/>
  <c r="V309" i="1" s="1"/>
  <c r="U266" i="1"/>
  <c r="U309" i="1" s="1"/>
  <c r="T266" i="1"/>
  <c r="T309" i="1" s="1"/>
  <c r="S266" i="1"/>
  <c r="S309" i="1" s="1"/>
  <c r="R266" i="1"/>
  <c r="R309" i="1" s="1"/>
  <c r="Q266" i="1"/>
  <c r="Q309" i="1" s="1"/>
  <c r="P266" i="1"/>
  <c r="P309" i="1" s="1"/>
  <c r="O266" i="1"/>
  <c r="O309" i="1" s="1"/>
  <c r="N266" i="1"/>
  <c r="N309" i="1" s="1"/>
  <c r="M266" i="1"/>
  <c r="M309" i="1" s="1"/>
  <c r="L266" i="1"/>
  <c r="L309" i="1" s="1"/>
  <c r="K266" i="1"/>
  <c r="K309" i="1" s="1"/>
  <c r="J266" i="1"/>
  <c r="J309" i="1" s="1"/>
  <c r="I266" i="1"/>
  <c r="I309" i="1" s="1"/>
  <c r="H266" i="1"/>
  <c r="H309" i="1" s="1"/>
  <c r="G266" i="1"/>
  <c r="G309" i="1" s="1"/>
  <c r="W253" i="1"/>
  <c r="V253" i="1"/>
  <c r="U253" i="1"/>
  <c r="T253" i="1"/>
  <c r="S253" i="1"/>
  <c r="R253" i="1"/>
  <c r="Q253" i="1"/>
  <c r="P253" i="1"/>
  <c r="O253" i="1"/>
  <c r="N253" i="1"/>
  <c r="M253" i="1"/>
  <c r="L253" i="1"/>
  <c r="K253" i="1"/>
  <c r="J253" i="1"/>
  <c r="I253" i="1"/>
  <c r="H253" i="1"/>
  <c r="G253"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Q258" i="1" s="1"/>
  <c r="Q262" i="1" s="1"/>
  <c r="P156" i="1"/>
  <c r="P258" i="1" s="1"/>
  <c r="P262" i="1" s="1"/>
  <c r="O156" i="1"/>
  <c r="N156" i="1"/>
  <c r="M156" i="1"/>
  <c r="L156" i="1"/>
  <c r="K156" i="1"/>
  <c r="J156" i="1"/>
  <c r="I156" i="1"/>
  <c r="I258" i="1" s="1"/>
  <c r="I262" i="1" s="1"/>
  <c r="H156" i="1"/>
  <c r="H258" i="1" s="1"/>
  <c r="H262" i="1" s="1"/>
  <c r="G156" i="1"/>
  <c r="W149" i="1"/>
  <c r="V149" i="1"/>
  <c r="U149" i="1"/>
  <c r="T149" i="1"/>
  <c r="S149" i="1"/>
  <c r="R149" i="1"/>
  <c r="R258" i="1" s="1"/>
  <c r="R262" i="1" s="1"/>
  <c r="Q149" i="1"/>
  <c r="P149" i="1"/>
  <c r="O149" i="1"/>
  <c r="N149" i="1"/>
  <c r="M149" i="1"/>
  <c r="L149" i="1"/>
  <c r="K149" i="1"/>
  <c r="J149" i="1"/>
  <c r="J258" i="1" s="1"/>
  <c r="J262" i="1" s="1"/>
  <c r="I149" i="1"/>
  <c r="H149" i="1"/>
  <c r="G149" i="1"/>
  <c r="W142" i="1"/>
  <c r="W258" i="1" s="1"/>
  <c r="W262" i="1" s="1"/>
  <c r="V142" i="1"/>
  <c r="V258" i="1" s="1"/>
  <c r="V262" i="1" s="1"/>
  <c r="U142" i="1"/>
  <c r="U258" i="1" s="1"/>
  <c r="U262" i="1" s="1"/>
  <c r="T142" i="1"/>
  <c r="T258" i="1" s="1"/>
  <c r="T262" i="1" s="1"/>
  <c r="S142" i="1"/>
  <c r="S258" i="1" s="1"/>
  <c r="S262" i="1" s="1"/>
  <c r="R142" i="1"/>
  <c r="Q142" i="1"/>
  <c r="P142" i="1"/>
  <c r="O142" i="1"/>
  <c r="O258" i="1" s="1"/>
  <c r="O262" i="1" s="1"/>
  <c r="N142" i="1"/>
  <c r="N258" i="1" s="1"/>
  <c r="N262" i="1" s="1"/>
  <c r="M142" i="1"/>
  <c r="M258" i="1" s="1"/>
  <c r="M262" i="1" s="1"/>
  <c r="L142" i="1"/>
  <c r="L258" i="1" s="1"/>
  <c r="L262" i="1" s="1"/>
  <c r="K142" i="1"/>
  <c r="K258" i="1" s="1"/>
  <c r="K262" i="1" s="1"/>
  <c r="J142" i="1"/>
  <c r="I142" i="1"/>
  <c r="H142" i="1"/>
  <c r="G142" i="1"/>
  <c r="G133" i="1"/>
  <c r="G258" i="1" s="1"/>
  <c r="G262" i="1" s="1"/>
  <c r="W124" i="1"/>
  <c r="V124" i="1"/>
  <c r="U124" i="1"/>
  <c r="T124" i="1"/>
  <c r="S124" i="1"/>
  <c r="R124" i="1"/>
  <c r="Q124" i="1"/>
  <c r="P124" i="1"/>
  <c r="O124" i="1"/>
  <c r="N124" i="1"/>
  <c r="M124" i="1"/>
  <c r="L124" i="1"/>
  <c r="K124" i="1"/>
  <c r="J124" i="1"/>
  <c r="I124" i="1"/>
  <c r="H124" i="1"/>
  <c r="G124" i="1"/>
  <c r="W114" i="1"/>
  <c r="V114" i="1"/>
  <c r="U114" i="1"/>
  <c r="T114" i="1"/>
  <c r="S114" i="1"/>
  <c r="R114" i="1"/>
  <c r="Q114" i="1"/>
  <c r="P114" i="1"/>
  <c r="O114" i="1"/>
  <c r="N114" i="1"/>
  <c r="M114" i="1"/>
  <c r="L114" i="1"/>
  <c r="K114" i="1"/>
  <c r="J114" i="1"/>
  <c r="I114" i="1"/>
  <c r="H114" i="1"/>
  <c r="G114"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U129" i="1" s="1"/>
  <c r="T34" i="1"/>
  <c r="S34" i="1"/>
  <c r="R34" i="1"/>
  <c r="Q34" i="1"/>
  <c r="P34" i="1"/>
  <c r="O34" i="1"/>
  <c r="N34" i="1"/>
  <c r="M34" i="1"/>
  <c r="M129" i="1" s="1"/>
  <c r="L34" i="1"/>
  <c r="K34" i="1"/>
  <c r="J34" i="1"/>
  <c r="I34" i="1"/>
  <c r="H34" i="1"/>
  <c r="G34" i="1"/>
  <c r="W31" i="1"/>
  <c r="V31" i="1"/>
  <c r="V129" i="1" s="1"/>
  <c r="U31" i="1"/>
  <c r="T31" i="1"/>
  <c r="S31" i="1"/>
  <c r="R31" i="1"/>
  <c r="Q31" i="1"/>
  <c r="P31" i="1"/>
  <c r="O31" i="1"/>
  <c r="N31" i="1"/>
  <c r="N129" i="1" s="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P129" i="1" s="1"/>
  <c r="O18" i="1"/>
  <c r="N18" i="1"/>
  <c r="M18" i="1"/>
  <c r="L18" i="1"/>
  <c r="K18" i="1"/>
  <c r="J18" i="1"/>
  <c r="I18" i="1"/>
  <c r="H18" i="1"/>
  <c r="H129" i="1" s="1"/>
  <c r="G18" i="1"/>
  <c r="W13" i="1"/>
  <c r="V13" i="1"/>
  <c r="U13" i="1"/>
  <c r="T13" i="1"/>
  <c r="S13" i="1"/>
  <c r="R13" i="1"/>
  <c r="Q13" i="1"/>
  <c r="P13" i="1"/>
  <c r="O13" i="1"/>
  <c r="N13" i="1"/>
  <c r="M13" i="1"/>
  <c r="L13" i="1"/>
  <c r="K13" i="1"/>
  <c r="J13" i="1"/>
  <c r="I13" i="1"/>
  <c r="H13" i="1"/>
  <c r="G13" i="1"/>
  <c r="W10" i="1"/>
  <c r="W129" i="1" s="1"/>
  <c r="V10" i="1"/>
  <c r="U10" i="1"/>
  <c r="T10" i="1"/>
  <c r="T129" i="1" s="1"/>
  <c r="S10" i="1"/>
  <c r="S129" i="1" s="1"/>
  <c r="R10" i="1"/>
  <c r="R129" i="1" s="1"/>
  <c r="Q10" i="1"/>
  <c r="Q129" i="1" s="1"/>
  <c r="P10" i="1"/>
  <c r="O10" i="1"/>
  <c r="O129" i="1" s="1"/>
  <c r="N10" i="1"/>
  <c r="M10" i="1"/>
  <c r="L10" i="1"/>
  <c r="L129" i="1" s="1"/>
  <c r="K10" i="1"/>
  <c r="K129" i="1" s="1"/>
  <c r="J10" i="1"/>
  <c r="J129" i="1" s="1"/>
  <c r="I10" i="1"/>
  <c r="I129" i="1" s="1"/>
  <c r="H10" i="1"/>
  <c r="G10" i="1"/>
  <c r="G129" i="1" s="1"/>
  <c r="H539" i="1" l="1"/>
  <c r="W617" i="1"/>
  <c r="H616" i="1"/>
  <c r="I658" i="1"/>
  <c r="W544" i="1"/>
  <c r="J547" i="1"/>
  <c r="R547" i="1"/>
  <c r="G577" i="1"/>
  <c r="W578" i="1"/>
  <c r="W579" i="1"/>
  <c r="J731" i="1"/>
  <c r="W540" i="1"/>
  <c r="W539" i="1" s="1"/>
  <c r="I552" i="1"/>
  <c r="Q552" i="1"/>
  <c r="Q658" i="1" s="1"/>
  <c r="H555" i="1"/>
  <c r="W555" i="1" s="1"/>
  <c r="W552" i="1" s="1"/>
  <c r="H561" i="1"/>
  <c r="H560" i="1" s="1"/>
  <c r="W564" i="1"/>
  <c r="W563" i="1" s="1"/>
  <c r="O563" i="1"/>
  <c r="W567" i="1"/>
  <c r="W568" i="1"/>
  <c r="K580" i="1"/>
  <c r="S580" i="1"/>
  <c r="W588" i="1"/>
  <c r="J590" i="1"/>
  <c r="R590" i="1"/>
  <c r="W607" i="1"/>
  <c r="W608" i="1"/>
  <c r="W644" i="1"/>
  <c r="K663" i="1"/>
  <c r="V658" i="1"/>
  <c r="W554" i="1"/>
  <c r="O611" i="1"/>
  <c r="O609" i="1" s="1"/>
  <c r="V611" i="1"/>
  <c r="V609" i="1" s="1"/>
  <c r="N611" i="1"/>
  <c r="N609" i="1" s="1"/>
  <c r="U611" i="1"/>
  <c r="U609" i="1" s="1"/>
  <c r="M611" i="1"/>
  <c r="M609" i="1" s="1"/>
  <c r="H609" i="1"/>
  <c r="T611" i="1"/>
  <c r="T609" i="1" s="1"/>
  <c r="T658" i="1" s="1"/>
  <c r="L611" i="1"/>
  <c r="L609" i="1" s="1"/>
  <c r="S611" i="1"/>
  <c r="S609" i="1" s="1"/>
  <c r="R611" i="1"/>
  <c r="R609" i="1" s="1"/>
  <c r="G616" i="1"/>
  <c r="W618" i="1"/>
  <c r="H692" i="1"/>
  <c r="M693" i="1"/>
  <c r="M692" i="1" s="1"/>
  <c r="L693" i="1"/>
  <c r="L692" i="1" s="1"/>
  <c r="O552" i="1"/>
  <c r="O658" i="1" s="1"/>
  <c r="W571" i="1"/>
  <c r="W589" i="1"/>
  <c r="N597" i="1"/>
  <c r="N595" i="1" s="1"/>
  <c r="N658" i="1" s="1"/>
  <c r="M597" i="1"/>
  <c r="M595" i="1" s="1"/>
  <c r="L597" i="1"/>
  <c r="L595" i="1" s="1"/>
  <c r="W619" i="1"/>
  <c r="W620" i="1"/>
  <c r="V623" i="1"/>
  <c r="V621" i="1" s="1"/>
  <c r="N623" i="1"/>
  <c r="N621" i="1" s="1"/>
  <c r="U623" i="1"/>
  <c r="U621" i="1" s="1"/>
  <c r="M623" i="1"/>
  <c r="M621" i="1" s="1"/>
  <c r="H621" i="1"/>
  <c r="T623" i="1"/>
  <c r="T621" i="1" s="1"/>
  <c r="L623" i="1"/>
  <c r="S623" i="1"/>
  <c r="S621" i="1" s="1"/>
  <c r="R623" i="1"/>
  <c r="R621" i="1" s="1"/>
  <c r="Q623" i="1"/>
  <c r="Q621" i="1" s="1"/>
  <c r="W632" i="1"/>
  <c r="W636" i="1"/>
  <c r="W635" i="1" s="1"/>
  <c r="I677" i="1"/>
  <c r="I678" i="1"/>
  <c r="M680" i="1"/>
  <c r="H538" i="1"/>
  <c r="W548" i="1"/>
  <c r="W547" i="1" s="1"/>
  <c r="W572" i="1"/>
  <c r="G587" i="1"/>
  <c r="W647" i="1"/>
  <c r="W649" i="1"/>
  <c r="G653" i="1"/>
  <c r="H654" i="1"/>
  <c r="G678" i="1"/>
  <c r="H543" i="1"/>
  <c r="H542" i="1" s="1"/>
  <c r="W550" i="1"/>
  <c r="J573" i="1"/>
  <c r="J658" i="1" s="1"/>
  <c r="R573" i="1"/>
  <c r="W600" i="1"/>
  <c r="P611" i="1"/>
  <c r="P609" i="1" s="1"/>
  <c r="P658" i="1" s="1"/>
  <c r="K664" i="1"/>
  <c r="J664" i="1"/>
  <c r="M664" i="1" s="1"/>
  <c r="J674" i="1"/>
  <c r="K674" i="1" s="1"/>
  <c r="I674" i="1"/>
  <c r="G552" i="1"/>
  <c r="G658" i="1" s="1"/>
  <c r="M552" i="1"/>
  <c r="M658" i="1" s="1"/>
  <c r="U552" i="1"/>
  <c r="U658" i="1" s="1"/>
  <c r="W558" i="1"/>
  <c r="W557" i="1" s="1"/>
  <c r="S563" i="1"/>
  <c r="S658" i="1" s="1"/>
  <c r="W581" i="1"/>
  <c r="W580" i="1" s="1"/>
  <c r="W594" i="1"/>
  <c r="W593" i="1" s="1"/>
  <c r="G595" i="1"/>
  <c r="W601" i="1"/>
  <c r="W605" i="1"/>
  <c r="W604" i="1" s="1"/>
  <c r="Q611" i="1"/>
  <c r="Q609" i="1" s="1"/>
  <c r="G563" i="1"/>
  <c r="G580" i="1"/>
  <c r="N614" i="1"/>
  <c r="N612" i="1" s="1"/>
  <c r="V614" i="1"/>
  <c r="V612" i="1" s="1"/>
  <c r="H624" i="1"/>
  <c r="M626" i="1"/>
  <c r="M624" i="1" s="1"/>
  <c r="K638" i="1"/>
  <c r="S638" i="1"/>
  <c r="I666" i="1"/>
  <c r="Q696" i="1"/>
  <c r="W696" i="1" s="1"/>
  <c r="G573" i="1"/>
  <c r="G590" i="1"/>
  <c r="G604" i="1"/>
  <c r="O614" i="1"/>
  <c r="O612" i="1" s="1"/>
  <c r="N626" i="1"/>
  <c r="N624" i="1" s="1"/>
  <c r="W648" i="1"/>
  <c r="G685" i="1"/>
  <c r="S688" i="1"/>
  <c r="P688" i="1"/>
  <c r="K692" i="1"/>
  <c r="N701" i="1"/>
  <c r="P701" i="1" s="1"/>
  <c r="R708" i="1"/>
  <c r="T708" i="1"/>
  <c r="P708" i="1"/>
  <c r="V708" i="1" s="1"/>
  <c r="H713" i="1"/>
  <c r="M714" i="1"/>
  <c r="L714" i="1"/>
  <c r="Q716" i="1"/>
  <c r="T716" i="1" s="1"/>
  <c r="W738" i="1"/>
  <c r="W574" i="1"/>
  <c r="W582" i="1"/>
  <c r="W591" i="1"/>
  <c r="W590" i="1" s="1"/>
  <c r="G609" i="1"/>
  <c r="K612" i="1"/>
  <c r="K658" i="1" s="1"/>
  <c r="P614" i="1"/>
  <c r="P612" i="1" s="1"/>
  <c r="J624" i="1"/>
  <c r="O626" i="1"/>
  <c r="O624" i="1" s="1"/>
  <c r="K673" i="1"/>
  <c r="L686" i="1"/>
  <c r="H685" i="1"/>
  <c r="W689" i="1"/>
  <c r="N694" i="1"/>
  <c r="W575" i="1"/>
  <c r="W583" i="1"/>
  <c r="W592" i="1"/>
  <c r="H605" i="1"/>
  <c r="H604" i="1" s="1"/>
  <c r="Q614" i="1"/>
  <c r="Q612" i="1" s="1"/>
  <c r="Q626" i="1"/>
  <c r="Q624" i="1" s="1"/>
  <c r="P626" i="1"/>
  <c r="P624" i="1" s="1"/>
  <c r="W633" i="1"/>
  <c r="I671" i="1"/>
  <c r="J673" i="1"/>
  <c r="W698" i="1"/>
  <c r="G699" i="1"/>
  <c r="S702" i="1"/>
  <c r="V702" i="1" s="1"/>
  <c r="W710" i="1"/>
  <c r="G706" i="1"/>
  <c r="G584" i="1"/>
  <c r="G593" i="1"/>
  <c r="R626" i="1"/>
  <c r="R624" i="1" s="1"/>
  <c r="R658" i="1" s="1"/>
  <c r="W639" i="1"/>
  <c r="L665" i="1"/>
  <c r="J665" i="1"/>
  <c r="L672" i="1"/>
  <c r="J675" i="1"/>
  <c r="I675" i="1"/>
  <c r="T688" i="1"/>
  <c r="Q688" i="1"/>
  <c r="W691" i="1"/>
  <c r="V695" i="1"/>
  <c r="S695" i="1"/>
  <c r="Q702" i="1"/>
  <c r="N746" i="1"/>
  <c r="W760" i="1"/>
  <c r="W628" i="1"/>
  <c r="W629" i="1"/>
  <c r="H638" i="1"/>
  <c r="P638" i="1"/>
  <c r="W641" i="1"/>
  <c r="W642" i="1"/>
  <c r="H667" i="1"/>
  <c r="N695" i="1"/>
  <c r="K725" i="1"/>
  <c r="J678" i="1"/>
  <c r="U695" i="1"/>
  <c r="N715" i="1"/>
  <c r="W719" i="1"/>
  <c r="W721" i="1"/>
  <c r="W720" i="1" s="1"/>
  <c r="W722" i="1"/>
  <c r="K739" i="1"/>
  <c r="L741" i="1"/>
  <c r="L838" i="1"/>
  <c r="W821" i="1"/>
  <c r="W656" i="1"/>
  <c r="L663" i="1"/>
  <c r="M679" i="1"/>
  <c r="M678" i="1" s="1"/>
  <c r="L679" i="1"/>
  <c r="R681" i="1"/>
  <c r="I699" i="1"/>
  <c r="L700" i="1"/>
  <c r="P700" i="1" s="1"/>
  <c r="P699" i="1" s="1"/>
  <c r="O701" i="1"/>
  <c r="Q701" i="1" s="1"/>
  <c r="J706" i="1"/>
  <c r="M707" i="1"/>
  <c r="P716" i="1"/>
  <c r="V716" i="1"/>
  <c r="M663" i="1"/>
  <c r="L664" i="1"/>
  <c r="K665" i="1"/>
  <c r="H668" i="1"/>
  <c r="M672" i="1"/>
  <c r="T680" i="1"/>
  <c r="V680" i="1" s="1"/>
  <c r="S681" i="1"/>
  <c r="V681" i="1" s="1"/>
  <c r="R709" i="1"/>
  <c r="O709" i="1"/>
  <c r="W684" i="1"/>
  <c r="S694" i="1"/>
  <c r="U694" i="1" s="1"/>
  <c r="W697" i="1"/>
  <c r="W705" i="1"/>
  <c r="H727" i="1"/>
  <c r="G724" i="1"/>
  <c r="H735" i="1"/>
  <c r="L736" i="1"/>
  <c r="Q747" i="1"/>
  <c r="T747" i="1" s="1"/>
  <c r="W747" i="1" s="1"/>
  <c r="H662" i="1"/>
  <c r="M665" i="1"/>
  <c r="I669" i="1"/>
  <c r="H671" i="1"/>
  <c r="K676" i="1"/>
  <c r="H678" i="1"/>
  <c r="O681" i="1"/>
  <c r="Q682" i="1"/>
  <c r="W682" i="1" s="1"/>
  <c r="M700" i="1"/>
  <c r="M699" i="1" s="1"/>
  <c r="U702" i="1"/>
  <c r="R702" i="1"/>
  <c r="H706" i="1"/>
  <c r="N707" i="1"/>
  <c r="N706" i="1" s="1"/>
  <c r="P709" i="1"/>
  <c r="S709" i="1" s="1"/>
  <c r="N665" i="1"/>
  <c r="J669" i="1"/>
  <c r="M687" i="1"/>
  <c r="N700" i="1"/>
  <c r="N699" i="1" s="1"/>
  <c r="Q703" i="1"/>
  <c r="W703" i="1" s="1"/>
  <c r="O707" i="1"/>
  <c r="M708" i="1"/>
  <c r="Q709" i="1"/>
  <c r="T709" i="1" s="1"/>
  <c r="S716" i="1"/>
  <c r="M737" i="1"/>
  <c r="N737" i="1" s="1"/>
  <c r="L737" i="1"/>
  <c r="W820" i="1"/>
  <c r="L740" i="1"/>
  <c r="W754" i="1"/>
  <c r="W752" i="1" s="1"/>
  <c r="W755" i="1"/>
  <c r="W770" i="1"/>
  <c r="W771" i="1"/>
  <c r="W773" i="1"/>
  <c r="W777" i="1"/>
  <c r="J782" i="1"/>
  <c r="R782" i="1"/>
  <c r="K838" i="1"/>
  <c r="N819" i="1"/>
  <c r="V819" i="1"/>
  <c r="I843" i="1"/>
  <c r="Q843" i="1"/>
  <c r="J848" i="1"/>
  <c r="R848" i="1"/>
  <c r="I848" i="1"/>
  <c r="Q848" i="1"/>
  <c r="H729" i="1"/>
  <c r="H728" i="1" s="1"/>
  <c r="W729" i="1"/>
  <c r="K729" i="1"/>
  <c r="I739" i="1"/>
  <c r="H744" i="1"/>
  <c r="N795" i="1"/>
  <c r="N838" i="1" s="1"/>
  <c r="V795" i="1"/>
  <c r="V838" i="1" s="1"/>
  <c r="W805" i="1"/>
  <c r="W806" i="1"/>
  <c r="G804" i="1"/>
  <c r="O804" i="1"/>
  <c r="W807" i="1"/>
  <c r="M900" i="1"/>
  <c r="U900" i="1"/>
  <c r="I728" i="1"/>
  <c r="H739" i="1"/>
  <c r="L752" i="1"/>
  <c r="T752" i="1"/>
  <c r="W761" i="1"/>
  <c r="W762" i="1"/>
  <c r="N782" i="1"/>
  <c r="V782" i="1"/>
  <c r="O838" i="1"/>
  <c r="K735" i="1"/>
  <c r="U747" i="1"/>
  <c r="W749" i="1"/>
  <c r="W748" i="1" s="1"/>
  <c r="W783" i="1"/>
  <c r="W812" i="1"/>
  <c r="G692" i="1"/>
  <c r="H699" i="1"/>
  <c r="O700" i="1"/>
  <c r="O699" i="1" s="1"/>
  <c r="I706" i="1"/>
  <c r="P707" i="1"/>
  <c r="Q707" i="1" s="1"/>
  <c r="L726" i="1"/>
  <c r="K744" i="1"/>
  <c r="M746" i="1"/>
  <c r="J759" i="1"/>
  <c r="R759" i="1"/>
  <c r="W766" i="1"/>
  <c r="W767" i="1"/>
  <c r="W784" i="1"/>
  <c r="W785" i="1"/>
  <c r="H838" i="1"/>
  <c r="P838" i="1"/>
  <c r="G713" i="1"/>
  <c r="M715" i="1"/>
  <c r="W717" i="1"/>
  <c r="L745" i="1"/>
  <c r="H776" i="1"/>
  <c r="W776" i="1" s="1"/>
  <c r="J838" i="1"/>
  <c r="R838" i="1"/>
  <c r="I838" i="1"/>
  <c r="Q838" i="1"/>
  <c r="W801" i="1"/>
  <c r="W795" i="1" s="1"/>
  <c r="W802" i="1"/>
  <c r="W803" i="1"/>
  <c r="H724" i="1"/>
  <c r="G739" i="1"/>
  <c r="G748" i="1"/>
  <c r="H810" i="1"/>
  <c r="P810" i="1"/>
  <c r="W813" i="1"/>
  <c r="W814" i="1"/>
  <c r="J859" i="1"/>
  <c r="R859" i="1"/>
  <c r="R1018" i="1" s="1"/>
  <c r="L873" i="1"/>
  <c r="T873" i="1"/>
  <c r="H905" i="1"/>
  <c r="P905" i="1"/>
  <c r="N1031" i="1"/>
  <c r="V1031" i="1"/>
  <c r="W822" i="1"/>
  <c r="W823" i="1"/>
  <c r="M833" i="1"/>
  <c r="M838" i="1" s="1"/>
  <c r="U833" i="1"/>
  <c r="U838" i="1" s="1"/>
  <c r="L856" i="1"/>
  <c r="T856" i="1"/>
  <c r="T1018" i="1" s="1"/>
  <c r="G869" i="1"/>
  <c r="O869" i="1"/>
  <c r="W869" i="1"/>
  <c r="M873" i="1"/>
  <c r="U873" i="1"/>
  <c r="H886" i="1"/>
  <c r="P886" i="1"/>
  <c r="N891" i="1"/>
  <c r="I905" i="1"/>
  <c r="Q905" i="1"/>
  <c r="I913" i="1"/>
  <c r="Q913" i="1"/>
  <c r="H934" i="1"/>
  <c r="H933" i="1" s="1"/>
  <c r="G933" i="1"/>
  <c r="H983" i="1"/>
  <c r="G795" i="1"/>
  <c r="G838" i="1" s="1"/>
  <c r="L1018" i="1"/>
  <c r="M856" i="1"/>
  <c r="M1018" i="1" s="1"/>
  <c r="U856" i="1"/>
  <c r="U1018" i="1" s="1"/>
  <c r="H869" i="1"/>
  <c r="P869" i="1"/>
  <c r="I886" i="1"/>
  <c r="Q886" i="1"/>
  <c r="J913" i="1"/>
  <c r="R913" i="1"/>
  <c r="I943" i="1"/>
  <c r="Q943" i="1"/>
  <c r="N1007" i="1"/>
  <c r="N1005" i="1" s="1"/>
  <c r="M1007" i="1"/>
  <c r="M1005" i="1" s="1"/>
  <c r="L1007" i="1"/>
  <c r="L1005" i="1" s="1"/>
  <c r="J1013" i="1"/>
  <c r="W831" i="1"/>
  <c r="W830" i="1" s="1"/>
  <c r="W834" i="1"/>
  <c r="S1018" i="1"/>
  <c r="H932" i="1"/>
  <c r="H930" i="1" s="1"/>
  <c r="G930" i="1"/>
  <c r="W835" i="1"/>
  <c r="W836" i="1"/>
  <c r="O843" i="1"/>
  <c r="O1018" i="1" s="1"/>
  <c r="G880" i="1"/>
  <c r="L725" i="1"/>
  <c r="K726" i="1"/>
  <c r="K732" i="1"/>
  <c r="H843" i="1"/>
  <c r="P843" i="1"/>
  <c r="G843" i="1"/>
  <c r="W843" i="1"/>
  <c r="H854" i="1"/>
  <c r="H853" i="1" s="1"/>
  <c r="G862" i="1"/>
  <c r="L900" i="1"/>
  <c r="T900" i="1"/>
  <c r="G916" i="1"/>
  <c r="G848" i="1"/>
  <c r="G937" i="1"/>
  <c r="N962" i="1"/>
  <c r="V962" i="1"/>
  <c r="V1018" i="1" s="1"/>
  <c r="R1005" i="1"/>
  <c r="K1039" i="1"/>
  <c r="S1039" i="1"/>
  <c r="O1045" i="1"/>
  <c r="G827" i="1"/>
  <c r="G1005" i="1"/>
  <c r="S1013" i="1"/>
  <c r="H926" i="1"/>
  <c r="H941" i="1"/>
  <c r="H940" i="1" s="1"/>
  <c r="G940" i="1"/>
  <c r="G957" i="1"/>
  <c r="I962" i="1"/>
  <c r="Q962" i="1"/>
  <c r="P962" i="1"/>
  <c r="G962" i="1"/>
  <c r="J1052" i="1"/>
  <c r="R1052" i="1"/>
  <c r="I926" i="1"/>
  <c r="Q926" i="1"/>
  <c r="P926" i="1"/>
  <c r="G973" i="1"/>
  <c r="N983" i="1"/>
  <c r="N1018" i="1" s="1"/>
  <c r="V983" i="1"/>
  <c r="G990" i="1"/>
  <c r="I997" i="1"/>
  <c r="Q997" i="1"/>
  <c r="G1000" i="1"/>
  <c r="J1026" i="1"/>
  <c r="R1026" i="1"/>
  <c r="L1031" i="1"/>
  <c r="T1031" i="1"/>
  <c r="M1039" i="1"/>
  <c r="U1039" i="1"/>
  <c r="T923" i="1"/>
  <c r="H943" i="1"/>
  <c r="K957" i="1"/>
  <c r="K1018" i="1" s="1"/>
  <c r="S957" i="1"/>
  <c r="G967" i="1"/>
  <c r="G976" i="1"/>
  <c r="G970" i="1"/>
  <c r="G987" i="1"/>
  <c r="K1006" i="1"/>
  <c r="K1005" i="1" s="1"/>
  <c r="W1014" i="1"/>
  <c r="W1015" i="1"/>
  <c r="W1016" i="1"/>
  <c r="W810" i="1" l="1"/>
  <c r="G787" i="1"/>
  <c r="G791" i="1" s="1"/>
  <c r="N664" i="1"/>
  <c r="G1018" i="1"/>
  <c r="V701" i="1"/>
  <c r="R701" i="1"/>
  <c r="J1018" i="1"/>
  <c r="L674" i="1"/>
  <c r="K669" i="1"/>
  <c r="W616" i="1"/>
  <c r="W1013" i="1"/>
  <c r="P1018" i="1"/>
  <c r="M741" i="1"/>
  <c r="P741" i="1" s="1"/>
  <c r="Q715" i="1"/>
  <c r="S715" i="1" s="1"/>
  <c r="O715" i="1"/>
  <c r="L732" i="1"/>
  <c r="M745" i="1"/>
  <c r="O687" i="1"/>
  <c r="Q687" i="1" s="1"/>
  <c r="I667" i="1"/>
  <c r="W627" i="1"/>
  <c r="T702" i="1"/>
  <c r="W702" i="1" s="1"/>
  <c r="P694" i="1"/>
  <c r="L713" i="1"/>
  <c r="N714" i="1"/>
  <c r="T701" i="1"/>
  <c r="M674" i="1"/>
  <c r="L621" i="1"/>
  <c r="L658" i="1" s="1"/>
  <c r="W623" i="1"/>
  <c r="W621" i="1" s="1"/>
  <c r="W566" i="1"/>
  <c r="H552" i="1"/>
  <c r="M726" i="1"/>
  <c r="O679" i="1"/>
  <c r="O678" i="1" s="1"/>
  <c r="H1018" i="1"/>
  <c r="N726" i="1"/>
  <c r="P706" i="1"/>
  <c r="W782" i="1"/>
  <c r="L739" i="1"/>
  <c r="M740" i="1"/>
  <c r="N679" i="1"/>
  <c r="N678" i="1" s="1"/>
  <c r="O663" i="1"/>
  <c r="I727" i="1"/>
  <c r="W716" i="1"/>
  <c r="S701" i="1"/>
  <c r="U701" i="1" s="1"/>
  <c r="L678" i="1"/>
  <c r="W759" i="1"/>
  <c r="W573" i="1"/>
  <c r="M713" i="1"/>
  <c r="W543" i="1"/>
  <c r="W542" i="1" s="1"/>
  <c r="W658" i="1" s="1"/>
  <c r="O674" i="1"/>
  <c r="W599" i="1"/>
  <c r="J677" i="1"/>
  <c r="N663" i="1"/>
  <c r="K731" i="1"/>
  <c r="N741" i="1"/>
  <c r="Q746" i="1"/>
  <c r="O746" i="1"/>
  <c r="L676" i="1"/>
  <c r="U681" i="1"/>
  <c r="H787" i="1"/>
  <c r="H791" i="1" s="1"/>
  <c r="V709" i="1"/>
  <c r="P746" i="1"/>
  <c r="R694" i="1"/>
  <c r="T694" i="1" s="1"/>
  <c r="W626" i="1"/>
  <c r="W624" i="1" s="1"/>
  <c r="N674" i="1"/>
  <c r="S680" i="1"/>
  <c r="U680" i="1" s="1"/>
  <c r="O680" i="1"/>
  <c r="Q680" i="1"/>
  <c r="N693" i="1"/>
  <c r="N692" i="1" s="1"/>
  <c r="Q1018" i="1"/>
  <c r="O708" i="1"/>
  <c r="Q708" i="1"/>
  <c r="M676" i="1"/>
  <c r="O665" i="1"/>
  <c r="P665" i="1" s="1"/>
  <c r="L685" i="1"/>
  <c r="R707" i="1"/>
  <c r="R706" i="1" s="1"/>
  <c r="Q695" i="1"/>
  <c r="T695" i="1" s="1"/>
  <c r="W804" i="1"/>
  <c r="W838" i="1" s="1"/>
  <c r="I1018" i="1"/>
  <c r="O737" i="1"/>
  <c r="O706" i="1"/>
  <c r="P737" i="1"/>
  <c r="I668" i="1"/>
  <c r="L699" i="1"/>
  <c r="O741" i="1"/>
  <c r="K675" i="1"/>
  <c r="V688" i="1"/>
  <c r="W688" i="1"/>
  <c r="J666" i="1"/>
  <c r="W561" i="1"/>
  <c r="W560" i="1" s="1"/>
  <c r="W631" i="1"/>
  <c r="W597" i="1"/>
  <c r="W595" i="1" s="1"/>
  <c r="W587" i="1"/>
  <c r="L735" i="1"/>
  <c r="P715" i="1"/>
  <c r="R715" i="1" s="1"/>
  <c r="W638" i="1"/>
  <c r="M686" i="1"/>
  <c r="M673" i="1"/>
  <c r="W614" i="1"/>
  <c r="W612" i="1" s="1"/>
  <c r="G1053" i="1"/>
  <c r="G1052" i="1" s="1"/>
  <c r="G523" i="1"/>
  <c r="J728" i="1"/>
  <c r="H653" i="1"/>
  <c r="H658" i="1" s="1"/>
  <c r="W654" i="1"/>
  <c r="W653" i="1" s="1"/>
  <c r="W611" i="1"/>
  <c r="W609" i="1" s="1"/>
  <c r="W1053" i="1"/>
  <c r="W1052" i="1" s="1"/>
  <c r="W523" i="1"/>
  <c r="W1018" i="1"/>
  <c r="W833" i="1"/>
  <c r="L744" i="1"/>
  <c r="M725" i="1"/>
  <c r="W819" i="1"/>
  <c r="M736" i="1"/>
  <c r="U709" i="1"/>
  <c r="W709" i="1"/>
  <c r="L673" i="1"/>
  <c r="M706" i="1"/>
  <c r="N672" i="1"/>
  <c r="K666" i="1"/>
  <c r="Q700" i="1"/>
  <c r="Q699" i="1" s="1"/>
  <c r="W570" i="1"/>
  <c r="W681" i="1"/>
  <c r="W577" i="1"/>
  <c r="U715" i="1" l="1"/>
  <c r="T715" i="1"/>
  <c r="V715" i="1" s="1"/>
  <c r="W715" i="1" s="1"/>
  <c r="Q665" i="1"/>
  <c r="O672" i="1"/>
  <c r="P672" i="1"/>
  <c r="L731" i="1"/>
  <c r="W695" i="1"/>
  <c r="K727" i="1"/>
  <c r="K724" i="1" s="1"/>
  <c r="M739" i="1"/>
  <c r="N740" i="1"/>
  <c r="S687" i="1"/>
  <c r="U687" i="1" s="1"/>
  <c r="W687" i="1" s="1"/>
  <c r="W701" i="1"/>
  <c r="P663" i="1"/>
  <c r="M735" i="1"/>
  <c r="K728" i="1"/>
  <c r="V694" i="1"/>
  <c r="Q706" i="1"/>
  <c r="L675" i="1"/>
  <c r="M675" i="1" s="1"/>
  <c r="S700" i="1"/>
  <c r="S699" i="1" s="1"/>
  <c r="O693" i="1"/>
  <c r="S708" i="1"/>
  <c r="U708" i="1" s="1"/>
  <c r="W708" i="1" s="1"/>
  <c r="T746" i="1"/>
  <c r="S746" i="1"/>
  <c r="U746" i="1" s="1"/>
  <c r="N673" i="1"/>
  <c r="O673" i="1" s="1"/>
  <c r="N676" i="1"/>
  <c r="Q741" i="1"/>
  <c r="P693" i="1"/>
  <c r="P692" i="1" s="1"/>
  <c r="L666" i="1"/>
  <c r="R679" i="1"/>
  <c r="R678" i="1" s="1"/>
  <c r="O664" i="1"/>
  <c r="P674" i="1"/>
  <c r="K677" i="1"/>
  <c r="J671" i="1"/>
  <c r="I724" i="1"/>
  <c r="N725" i="1"/>
  <c r="O676" i="1"/>
  <c r="P676" i="1" s="1"/>
  <c r="M685" i="1"/>
  <c r="N686" i="1"/>
  <c r="Q737" i="1"/>
  <c r="P679" i="1"/>
  <c r="N736" i="1"/>
  <c r="O726" i="1"/>
  <c r="W694" i="1"/>
  <c r="S707" i="1"/>
  <c r="S706" i="1" s="1"/>
  <c r="N713" i="1"/>
  <c r="O714" i="1"/>
  <c r="J668" i="1"/>
  <c r="K668" i="1"/>
  <c r="L668" i="1" s="1"/>
  <c r="O725" i="1"/>
  <c r="P725" i="1" s="1"/>
  <c r="J727" i="1"/>
  <c r="I662" i="1"/>
  <c r="I787" i="1" s="1"/>
  <c r="I791" i="1" s="1"/>
  <c r="J667" i="1"/>
  <c r="K667" i="1"/>
  <c r="K662" i="1" s="1"/>
  <c r="M732" i="1"/>
  <c r="R746" i="1"/>
  <c r="V746" i="1" s="1"/>
  <c r="R700" i="1"/>
  <c r="R699" i="1" s="1"/>
  <c r="W680" i="1"/>
  <c r="L669" i="1"/>
  <c r="Q679" i="1"/>
  <c r="Q678" i="1" s="1"/>
  <c r="M744" i="1"/>
  <c r="N745" i="1"/>
  <c r="R741" i="1"/>
  <c r="K787" i="1" l="1"/>
  <c r="K791" i="1" s="1"/>
  <c r="N675" i="1"/>
  <c r="O675" i="1"/>
  <c r="Q725" i="1"/>
  <c r="S663" i="1"/>
  <c r="M668" i="1"/>
  <c r="O668" i="1"/>
  <c r="M669" i="1"/>
  <c r="Q673" i="1"/>
  <c r="N735" i="1"/>
  <c r="J662" i="1"/>
  <c r="J787" i="1" s="1"/>
  <c r="J791" i="1" s="1"/>
  <c r="Q663" i="1"/>
  <c r="W746" i="1"/>
  <c r="T707" i="1"/>
  <c r="T706" i="1" s="1"/>
  <c r="Q672" i="1"/>
  <c r="R665" i="1"/>
  <c r="P673" i="1"/>
  <c r="L728" i="1"/>
  <c r="N732" i="1"/>
  <c r="P678" i="1"/>
  <c r="S679" i="1"/>
  <c r="S678" i="1" s="1"/>
  <c r="O736" i="1"/>
  <c r="L677" i="1"/>
  <c r="N666" i="1"/>
  <c r="M666" i="1"/>
  <c r="Q674" i="1"/>
  <c r="R674" i="1" s="1"/>
  <c r="S674" i="1" s="1"/>
  <c r="P736" i="1"/>
  <c r="P735" i="1" s="1"/>
  <c r="O692" i="1"/>
  <c r="Q693" i="1"/>
  <c r="M731" i="1"/>
  <c r="M728" i="1" s="1"/>
  <c r="N739" i="1"/>
  <c r="S741" i="1"/>
  <c r="T741" i="1" s="1"/>
  <c r="U741" i="1" s="1"/>
  <c r="J724" i="1"/>
  <c r="L727" i="1"/>
  <c r="U700" i="1"/>
  <c r="U699" i="1" s="1"/>
  <c r="R673" i="1"/>
  <c r="P675" i="1"/>
  <c r="O713" i="1"/>
  <c r="P714" i="1"/>
  <c r="Q714" i="1" s="1"/>
  <c r="Q713" i="1" s="1"/>
  <c r="N744" i="1"/>
  <c r="Q745" i="1"/>
  <c r="Q744" i="1" s="1"/>
  <c r="P745" i="1"/>
  <c r="P744" i="1" s="1"/>
  <c r="N668" i="1"/>
  <c r="P668" i="1" s="1"/>
  <c r="R725" i="1"/>
  <c r="Q676" i="1"/>
  <c r="R676" i="1" s="1"/>
  <c r="S676" i="1" s="1"/>
  <c r="T676" i="1" s="1"/>
  <c r="V700" i="1"/>
  <c r="V699" i="1" s="1"/>
  <c r="U707" i="1"/>
  <c r="U706" i="1" s="1"/>
  <c r="T700" i="1"/>
  <c r="T699" i="1" s="1"/>
  <c r="N685" i="1"/>
  <c r="O686" i="1"/>
  <c r="O685" i="1" s="1"/>
  <c r="R663" i="1"/>
  <c r="R737" i="1"/>
  <c r="S737" i="1"/>
  <c r="O745" i="1"/>
  <c r="O732" i="1"/>
  <c r="V707" i="1"/>
  <c r="V706" i="1" s="1"/>
  <c r="P726" i="1"/>
  <c r="N669" i="1"/>
  <c r="P664" i="1"/>
  <c r="O740" i="1"/>
  <c r="T663" i="1"/>
  <c r="U663" i="1" s="1"/>
  <c r="K671" i="1"/>
  <c r="L667" i="1"/>
  <c r="L662" i="1" s="1"/>
  <c r="V663" i="1" l="1"/>
  <c r="Q668" i="1"/>
  <c r="R668" i="1" s="1"/>
  <c r="S668" i="1" s="1"/>
  <c r="T668" i="1" s="1"/>
  <c r="U668" i="1" s="1"/>
  <c r="S725" i="1"/>
  <c r="L724" i="1"/>
  <c r="Q692" i="1"/>
  <c r="R672" i="1"/>
  <c r="R693" i="1"/>
  <c r="R692" i="1" s="1"/>
  <c r="R714" i="1"/>
  <c r="R713" i="1" s="1"/>
  <c r="O669" i="1"/>
  <c r="P669" i="1" s="1"/>
  <c r="Q669" i="1" s="1"/>
  <c r="R669" i="1" s="1"/>
  <c r="S673" i="1"/>
  <c r="Q675" i="1"/>
  <c r="R675" i="1" s="1"/>
  <c r="M677" i="1"/>
  <c r="Q736" i="1"/>
  <c r="T679" i="1"/>
  <c r="T678" i="1" s="1"/>
  <c r="T737" i="1"/>
  <c r="L671" i="1"/>
  <c r="L787" i="1" s="1"/>
  <c r="L791" i="1" s="1"/>
  <c r="W707" i="1"/>
  <c r="W706" i="1" s="1"/>
  <c r="Q726" i="1"/>
  <c r="P732" i="1"/>
  <c r="Q732" i="1" s="1"/>
  <c r="R732" i="1" s="1"/>
  <c r="S732" i="1" s="1"/>
  <c r="T674" i="1"/>
  <c r="U674" i="1" s="1"/>
  <c r="V674" i="1" s="1"/>
  <c r="W674" i="1" s="1"/>
  <c r="O739" i="1"/>
  <c r="P740" i="1"/>
  <c r="U676" i="1"/>
  <c r="V676" i="1" s="1"/>
  <c r="W676" i="1" s="1"/>
  <c r="M727" i="1"/>
  <c r="W700" i="1"/>
  <c r="W699" i="1" s="1"/>
  <c r="U737" i="1"/>
  <c r="V737" i="1" s="1"/>
  <c r="W737" i="1" s="1"/>
  <c r="O731" i="1"/>
  <c r="O728" i="1" s="1"/>
  <c r="O735" i="1"/>
  <c r="Q664" i="1"/>
  <c r="R664" i="1" s="1"/>
  <c r="S664" i="1" s="1"/>
  <c r="P713" i="1"/>
  <c r="S714" i="1"/>
  <c r="M667" i="1"/>
  <c r="N731" i="1"/>
  <c r="O744" i="1"/>
  <c r="R745" i="1"/>
  <c r="R744" i="1" s="1"/>
  <c r="V741" i="1"/>
  <c r="W741" i="1" s="1"/>
  <c r="O666" i="1"/>
  <c r="U679" i="1"/>
  <c r="S665" i="1"/>
  <c r="T665" i="1" s="1"/>
  <c r="U665" i="1" s="1"/>
  <c r="V665" i="1" s="1"/>
  <c r="W665" i="1"/>
  <c r="P686" i="1"/>
  <c r="T664" i="1" l="1"/>
  <c r="U664" i="1" s="1"/>
  <c r="S675" i="1"/>
  <c r="T675" i="1" s="1"/>
  <c r="P739" i="1"/>
  <c r="Q740" i="1"/>
  <c r="N677" i="1"/>
  <c r="S713" i="1"/>
  <c r="T714" i="1"/>
  <c r="T713" i="1" s="1"/>
  <c r="U678" i="1"/>
  <c r="V679" i="1"/>
  <c r="Q686" i="1"/>
  <c r="Q685" i="1" s="1"/>
  <c r="T725" i="1"/>
  <c r="R726" i="1"/>
  <c r="V668" i="1"/>
  <c r="W668" i="1" s="1"/>
  <c r="S745" i="1"/>
  <c r="M671" i="1"/>
  <c r="P731" i="1"/>
  <c r="Q666" i="1"/>
  <c r="N728" i="1"/>
  <c r="W663" i="1"/>
  <c r="M724" i="1"/>
  <c r="N727" i="1"/>
  <c r="Q735" i="1"/>
  <c r="R736" i="1"/>
  <c r="P666" i="1"/>
  <c r="S693" i="1"/>
  <c r="T673" i="1"/>
  <c r="U673" i="1" s="1"/>
  <c r="V673" i="1" s="1"/>
  <c r="W673" i="1" s="1"/>
  <c r="U675" i="1"/>
  <c r="V675" i="1" s="1"/>
  <c r="W675" i="1" s="1"/>
  <c r="P685" i="1"/>
  <c r="R686" i="1"/>
  <c r="R685" i="1" s="1"/>
  <c r="S672" i="1"/>
  <c r="T672" i="1"/>
  <c r="N667" i="1"/>
  <c r="O667" i="1" s="1"/>
  <c r="O662" i="1" s="1"/>
  <c r="M662" i="1"/>
  <c r="T732" i="1"/>
  <c r="U732" i="1" s="1"/>
  <c r="V732" i="1" s="1"/>
  <c r="W732" i="1" s="1"/>
  <c r="S669" i="1"/>
  <c r="V664" i="1" l="1"/>
  <c r="S744" i="1"/>
  <c r="T745" i="1"/>
  <c r="T744" i="1" s="1"/>
  <c r="U725" i="1"/>
  <c r="T669" i="1"/>
  <c r="U669" i="1" s="1"/>
  <c r="V669" i="1" s="1"/>
  <c r="W669" i="1" s="1"/>
  <c r="S686" i="1"/>
  <c r="Q662" i="1"/>
  <c r="V678" i="1"/>
  <c r="W679" i="1"/>
  <c r="W678" i="1" s="1"/>
  <c r="Q739" i="1"/>
  <c r="R740" i="1"/>
  <c r="U672" i="1"/>
  <c r="N724" i="1"/>
  <c r="O727" i="1"/>
  <c r="S726" i="1"/>
  <c r="M787" i="1"/>
  <c r="M791" i="1" s="1"/>
  <c r="R666" i="1"/>
  <c r="P662" i="1"/>
  <c r="S692" i="1"/>
  <c r="T693" i="1"/>
  <c r="T692" i="1" s="1"/>
  <c r="U693" i="1"/>
  <c r="U692" i="1" s="1"/>
  <c r="P728" i="1"/>
  <c r="Q731" i="1"/>
  <c r="Q728" i="1" s="1"/>
  <c r="N662" i="1"/>
  <c r="S667" i="1"/>
  <c r="T667" i="1" s="1"/>
  <c r="U667" i="1" s="1"/>
  <c r="V667" i="1" s="1"/>
  <c r="W667" i="1" s="1"/>
  <c r="P667" i="1"/>
  <c r="Q667" i="1" s="1"/>
  <c r="R667" i="1" s="1"/>
  <c r="R735" i="1"/>
  <c r="S736" i="1"/>
  <c r="U714" i="1"/>
  <c r="N671" i="1"/>
  <c r="O677" i="1"/>
  <c r="N787" i="1" l="1"/>
  <c r="N791" i="1" s="1"/>
  <c r="O671" i="1"/>
  <c r="O787" i="1" s="1"/>
  <c r="O791" i="1" s="1"/>
  <c r="P677" i="1"/>
  <c r="R662" i="1"/>
  <c r="S666" i="1"/>
  <c r="V672" i="1"/>
  <c r="S685" i="1"/>
  <c r="T686" i="1"/>
  <c r="R739" i="1"/>
  <c r="S740" i="1"/>
  <c r="W664" i="1"/>
  <c r="R731" i="1"/>
  <c r="T726" i="1"/>
  <c r="V725" i="1"/>
  <c r="U713" i="1"/>
  <c r="V714" i="1"/>
  <c r="O724" i="1"/>
  <c r="P727" i="1"/>
  <c r="S735" i="1"/>
  <c r="T736" i="1"/>
  <c r="V693" i="1"/>
  <c r="U745" i="1"/>
  <c r="T735" i="1" l="1"/>
  <c r="U736" i="1"/>
  <c r="T685" i="1"/>
  <c r="U686" i="1"/>
  <c r="U726" i="1"/>
  <c r="P671" i="1"/>
  <c r="P787" i="1" s="1"/>
  <c r="P791" i="1" s="1"/>
  <c r="Q677" i="1"/>
  <c r="P724" i="1"/>
  <c r="Q727" i="1"/>
  <c r="R728" i="1"/>
  <c r="S731" i="1"/>
  <c r="W672" i="1"/>
  <c r="S739" i="1"/>
  <c r="T740" i="1"/>
  <c r="V713" i="1"/>
  <c r="W714" i="1"/>
  <c r="W713" i="1" s="1"/>
  <c r="T666" i="1"/>
  <c r="S662" i="1"/>
  <c r="U744" i="1"/>
  <c r="V745" i="1"/>
  <c r="W725" i="1"/>
  <c r="V692" i="1"/>
  <c r="W693" i="1"/>
  <c r="W692" i="1" s="1"/>
  <c r="R677" i="1" l="1"/>
  <c r="Q671" i="1"/>
  <c r="Q787" i="1" s="1"/>
  <c r="Q791" i="1" s="1"/>
  <c r="V726" i="1"/>
  <c r="U685" i="1"/>
  <c r="V686" i="1"/>
  <c r="U666" i="1"/>
  <c r="T662" i="1"/>
  <c r="S728" i="1"/>
  <c r="T731" i="1"/>
  <c r="U735" i="1"/>
  <c r="V736" i="1"/>
  <c r="T739" i="1"/>
  <c r="U740" i="1"/>
  <c r="V744" i="1"/>
  <c r="W745" i="1"/>
  <c r="W744" i="1" s="1"/>
  <c r="Q724" i="1"/>
  <c r="R727" i="1"/>
  <c r="T728" i="1" l="1"/>
  <c r="U731" i="1"/>
  <c r="V685" i="1"/>
  <c r="W686" i="1"/>
  <c r="W685" i="1" s="1"/>
  <c r="S727" i="1"/>
  <c r="R724" i="1"/>
  <c r="U739" i="1"/>
  <c r="V740" i="1"/>
  <c r="W726" i="1"/>
  <c r="V666" i="1"/>
  <c r="U662" i="1"/>
  <c r="V735" i="1"/>
  <c r="W736" i="1"/>
  <c r="W735" i="1" s="1"/>
  <c r="R671" i="1"/>
  <c r="R787" i="1" s="1"/>
  <c r="R791" i="1" s="1"/>
  <c r="S677" i="1"/>
  <c r="V739" i="1" l="1"/>
  <c r="W740" i="1"/>
  <c r="W739" i="1" s="1"/>
  <c r="T727" i="1"/>
  <c r="S724" i="1"/>
  <c r="W666" i="1"/>
  <c r="W662" i="1" s="1"/>
  <c r="V662" i="1"/>
  <c r="T677" i="1"/>
  <c r="S671" i="1"/>
  <c r="U728" i="1"/>
  <c r="V731" i="1"/>
  <c r="U677" i="1" l="1"/>
  <c r="T671" i="1"/>
  <c r="T787" i="1" s="1"/>
  <c r="T791" i="1" s="1"/>
  <c r="U727" i="1"/>
  <c r="T724" i="1"/>
  <c r="V728" i="1"/>
  <c r="W731" i="1"/>
  <c r="W728" i="1" s="1"/>
  <c r="S787" i="1"/>
  <c r="S791" i="1" s="1"/>
  <c r="V727" i="1" l="1"/>
  <c r="U724" i="1"/>
  <c r="V677" i="1"/>
  <c r="U671" i="1"/>
  <c r="U787" i="1" s="1"/>
  <c r="U791" i="1" s="1"/>
  <c r="W677" i="1" l="1"/>
  <c r="W671" i="1" s="1"/>
  <c r="W787" i="1" s="1"/>
  <c r="W791" i="1" s="1"/>
  <c r="V671" i="1"/>
  <c r="V787" i="1" s="1"/>
  <c r="V791" i="1" s="1"/>
  <c r="W727" i="1"/>
  <c r="W724" i="1" s="1"/>
  <c r="V724" i="1"/>
  <c r="Y484" i="1" l="1"/>
  <c r="X484" i="1"/>
  <c r="V5" i="1" l="1"/>
  <c r="U5" i="1"/>
  <c r="T5" i="1"/>
  <c r="S5" i="1"/>
  <c r="R5" i="1"/>
  <c r="Q5" i="1"/>
  <c r="P5" i="1"/>
  <c r="O5" i="1"/>
  <c r="N5" i="1"/>
  <c r="M5" i="1"/>
  <c r="L5" i="1"/>
  <c r="K5" i="1"/>
  <c r="J5" i="1"/>
  <c r="I5" i="1"/>
  <c r="H5" i="1"/>
  <c r="F534" i="1" l="1"/>
  <c r="F532" i="1" l="1"/>
  <c r="F533" i="1"/>
  <c r="N6" i="1" l="1"/>
  <c r="R6" i="1"/>
  <c r="V6" i="1"/>
  <c r="K6" i="1"/>
  <c r="O6" i="1"/>
  <c r="S6" i="1"/>
  <c r="H6" i="1"/>
  <c r="L6" i="1"/>
  <c r="P6" i="1"/>
  <c r="T6" i="1"/>
  <c r="J6" i="1"/>
  <c r="I6" i="1"/>
  <c r="M6" i="1"/>
  <c r="Q6" i="1"/>
  <c r="U6" i="1"/>
  <c r="H1058" i="1" l="1"/>
  <c r="V1058" i="1" l="1"/>
  <c r="P1058" i="1"/>
  <c r="I1058" i="1"/>
  <c r="K1058" i="1"/>
  <c r="Q1058" i="1"/>
  <c r="S1058" i="1"/>
  <c r="M1058" i="1"/>
  <c r="R1058" i="1"/>
  <c r="T1058" i="1"/>
  <c r="N1058" i="1"/>
  <c r="O1058" i="1"/>
  <c r="J1058" i="1"/>
  <c r="U1058" i="1"/>
  <c r="L1058" i="1"/>
  <c r="V1059" i="1" l="1"/>
  <c r="P1059" i="1"/>
  <c r="R1059" i="1"/>
  <c r="Q1059" i="1"/>
  <c r="S1059" i="1"/>
  <c r="O1059" i="1"/>
  <c r="I1059" i="1"/>
  <c r="T1059" i="1"/>
  <c r="L1059" i="1"/>
  <c r="U1059" i="1"/>
  <c r="H1059" i="1"/>
  <c r="J1059" i="1"/>
  <c r="K1059" i="1"/>
  <c r="N1059" i="1"/>
  <c r="M1059" i="1"/>
  <c r="W1058" i="1"/>
  <c r="I1060" i="1" l="1"/>
  <c r="H1060" i="1"/>
  <c r="P1060" i="1"/>
  <c r="V1060" i="1"/>
  <c r="J1060" i="1"/>
  <c r="N1060" i="1"/>
  <c r="Q1060" i="1"/>
  <c r="K1060" i="1"/>
  <c r="S1060" i="1"/>
  <c r="L1060" i="1"/>
  <c r="T1060" i="1"/>
  <c r="U1060" i="1"/>
  <c r="O1060" i="1"/>
  <c r="M1060" i="1"/>
  <c r="R1060" i="1"/>
  <c r="W1059" i="1" l="1"/>
  <c r="W1060" i="1" l="1"/>
  <c r="W1062" i="1" s="1"/>
  <c r="M1062" i="1"/>
  <c r="I1062" i="1"/>
  <c r="N1062" i="1"/>
  <c r="Q1062" i="1"/>
  <c r="O1062" i="1"/>
  <c r="J1062" i="1"/>
  <c r="R1062" i="1"/>
  <c r="K1062" i="1"/>
  <c r="U1062" i="1"/>
  <c r="H1062" i="1"/>
  <c r="S1062" i="1"/>
  <c r="P1062" i="1"/>
  <c r="T1062" i="1"/>
  <c r="V1062" i="1"/>
  <c r="L1062" i="1"/>
</calcChain>
</file>

<file path=xl/sharedStrings.xml><?xml version="1.0" encoding="utf-8"?>
<sst xmlns="http://schemas.openxmlformats.org/spreadsheetml/2006/main" count="5686" uniqueCount="870">
  <si>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</si>
  <si>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</si>
  <si>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</si>
  <si>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</si>
  <si>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</si>
  <si>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</si>
  <si>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</si>
  <si>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</si>
  <si>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</si>
  <si>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</si>
  <si>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</si>
  <si>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</si>
  <si>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</si>
  <si>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</si>
  <si>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</si>
  <si>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</si>
  <si>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</si>
  <si>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</si>
  <si>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</si>
  <si>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</si>
  <si>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</si>
  <si>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</si>
  <si>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</si>
  <si>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</si>
  <si>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</si>
  <si>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</si>
  <si>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</si>
  <si>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</si>
  <si>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</si>
  <si>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</si>
  <si>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</si>
  <si>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</si>
  <si>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</si>
  <si>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</si>
  <si>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</si>
  <si>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</si>
  <si>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</si>
  <si>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</si>
  <si>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</si>
  <si>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</si>
  <si>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</si>
  <si>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</si>
  <si>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</si>
  <si>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</si>
  <si>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</si>
  <si>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</si>
  <si>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</si>
  <si>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</si>
  <si>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</si>
  <si>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</si>
  <si>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</si>
  <si>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</si>
  <si>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</si>
  <si>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</si>
  <si>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</si>
  <si>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</si>
  <si>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</si>
  <si>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</si>
  <si>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</si>
  <si>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</si>
  <si>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</si>
  <si>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</si>
  <si>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</si>
  <si>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</si>
  <si>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</si>
  <si>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</si>
  <si>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</si>
  <si>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</si>
  <si>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</si>
  <si>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</si>
  <si>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</si>
  <si>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</si>
  <si>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</si>
  <si>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</si>
  <si>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</si>
  <si>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</si>
  <si>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</si>
  <si>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</si>
  <si>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</si>
  <si>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</si>
  <si>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</si>
  <si>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</si>
  <si>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</si>
  <si>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</si>
  <si>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</si>
  <si>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</si>
  <si>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</si>
  <si>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</si>
  <si>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</si>
  <si>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</si>
  <si>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</si>
  <si>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</si>
  <si>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</si>
  <si>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</si>
  <si>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</si>
  <si>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</si>
  <si>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</si>
  <si>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</si>
  <si>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</si>
  <si>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</si>
  <si>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</si>
  <si>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</si>
  <si>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</si>
  <si>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</si>
  <si>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</si>
  <si>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</si>
  <si>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</si>
  <si>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</si>
  <si>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</si>
  <si>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</si>
  <si>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</si>
  <si>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</si>
  <si>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</si>
  <si>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</si>
  <si>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</si>
  <si>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</si>
  <si>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</si>
  <si>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</si>
  <si>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</si>
  <si>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</si>
  <si>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</si>
  <si>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</si>
  <si>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</si>
  <si>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</si>
  <si>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</si>
  <si>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</si>
  <si>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</si>
  <si>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</si>
  <si>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</si>
  <si>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</si>
  <si>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</si>
  <si>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</si>
  <si>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</si>
  <si>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</si>
  <si>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</si>
  <si>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</si>
  <si>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</si>
  <si>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</si>
  <si>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</si>
  <si>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</si>
  <si>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</si>
  <si>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</si>
  <si>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</si>
  <si>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</si>
  <si>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</si>
  <si>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</si>
  <si>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</si>
  <si>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</si>
  <si>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</si>
  <si>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</si>
  <si>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</si>
  <si>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</si>
  <si>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</si>
  <si>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</si>
  <si>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</si>
  <si>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</si>
  <si>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</si>
  <si>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</si>
  <si>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</si>
  <si>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</si>
  <si>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</si>
  <si>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</si>
  <si>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</si>
  <si>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</si>
  <si>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</si>
  <si>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</si>
  <si>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</si>
  <si>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</si>
  <si>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</si>
  <si>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</si>
  <si>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</si>
  <si>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</si>
  <si>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</si>
  <si>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</si>
  <si>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</si>
  <si>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</si>
  <si>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</si>
  <si>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</si>
  <si>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</si>
  <si>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</si>
  <si>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</si>
  <si>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</si>
  <si>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</si>
  <si>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</si>
  <si>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</si>
  <si>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</si>
  <si>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</si>
  <si>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</si>
  <si>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</si>
  <si>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</si>
  <si>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</si>
  <si>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</si>
  <si>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</si>
  <si>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</si>
  <si>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</si>
  <si>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</si>
  <si>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</si>
  <si>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</si>
  <si>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</si>
  <si>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</si>
  <si>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</si>
  <si>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</si>
  <si>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</si>
  <si>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</si>
  <si>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</si>
  <si>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</si>
  <si>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</si>
  <si>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</si>
  <si>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</si>
  <si>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</si>
  <si>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</si>
  <si>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</si>
  <si>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</si>
  <si>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</si>
  <si>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</si>
  <si>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</si>
  <si>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</si>
  <si>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</si>
  <si>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</si>
  <si>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</si>
  <si>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</si>
  <si>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</si>
  <si>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</si>
  <si>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</si>
  <si>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</si>
  <si>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</si>
  <si>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</si>
  <si>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</si>
  <si>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</si>
  <si>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</si>
  <si>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</si>
  <si>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</si>
  <si>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</si>
  <si>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</si>
  <si>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</si>
  <si>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</si>
  <si>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</si>
  <si>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</si>
  <si>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</si>
  <si>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</si>
  <si>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</si>
  <si>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</si>
  <si>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</si>
  <si>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</si>
  <si>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</si>
  <si>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</si>
  <si>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</si>
  <si>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</si>
  <si>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</si>
  <si>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</si>
  <si>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</si>
  <si>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</si>
  <si>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</si>
  <si>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</si>
  <si>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</si>
  <si>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</si>
  <si>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</si>
  <si>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</si>
  <si>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</si>
  <si>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</si>
  <si>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</si>
  <si>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</si>
  <si>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</si>
  <si>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</si>
  <si>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</si>
  <si>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</si>
  <si>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</si>
  <si>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</si>
  <si>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</si>
  <si>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</si>
  <si>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</si>
  <si>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</si>
  <si>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</si>
  <si>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</si>
  <si>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</si>
  <si>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</si>
  <si>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</si>
  <si>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</si>
  <si>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</si>
  <si>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</si>
  <si>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</si>
  <si>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</si>
  <si>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</si>
  <si>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</si>
  <si>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</si>
  <si>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</si>
  <si>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</si>
  <si>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</si>
  <si>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</si>
  <si>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</si>
  <si>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</si>
  <si>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</si>
  <si>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</si>
  <si>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</si>
  <si>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</si>
  <si>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</si>
  <si>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</si>
  <si>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</si>
  <si>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</si>
  <si>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</si>
  <si>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</si>
  <si>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</si>
  <si>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</si>
  <si>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</si>
  <si>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</si>
  <si>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</si>
  <si>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</si>
  <si>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</si>
  <si>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</si>
  <si>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</si>
  <si>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</si>
  <si>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</si>
  <si>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</si>
  <si>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</si>
  <si>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</si>
  <si>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</si>
  <si>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</si>
  <si>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</si>
  <si>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</si>
  <si>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</si>
  <si>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</si>
  <si>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</si>
  <si>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</si>
  <si>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</si>
  <si>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</si>
  <si>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</si>
  <si>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</si>
  <si>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</si>
  <si>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</si>
  <si>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</si>
  <si>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</si>
  <si>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</si>
  <si>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</si>
  <si>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</si>
  <si>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</si>
  <si>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</si>
  <si>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</si>
  <si>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</si>
  <si>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</si>
  <si>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</si>
  <si>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</si>
  <si>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</si>
  <si>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</si>
  <si>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</si>
  <si>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</si>
  <si>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</si>
  <si>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</si>
  <si>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</si>
  <si>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</si>
  <si>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</si>
  <si>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</si>
  <si>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</si>
  <si>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</si>
  <si>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</si>
  <si>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</si>
  <si>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</si>
  <si>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</si>
  <si>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</si>
  <si>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</si>
  <si>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</si>
  <si>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</si>
  <si>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</si>
  <si>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</si>
  <si>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</si>
  <si>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</si>
  <si>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</si>
  <si>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</si>
  <si>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</si>
  <si>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</si>
  <si>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</si>
  <si>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</si>
  <si>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</si>
  <si>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</si>
  <si>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</si>
  <si>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</si>
  <si>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</si>
  <si>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</si>
  <si>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</si>
  <si>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</si>
  <si>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</si>
  <si>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</si>
  <si>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</si>
  <si>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</si>
  <si>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</si>
  <si>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</si>
  <si>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</si>
  <si>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</si>
  <si>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</si>
  <si>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</si>
  <si>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</si>
  <si>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</si>
  <si>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</si>
  <si>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</si>
  <si>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</si>
  <si>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</si>
  <si>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</si>
  <si>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</si>
  <si>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</si>
  <si>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</si>
  <si>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</si>
  <si>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</si>
  <si>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</si>
  <si>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</si>
  <si>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</si>
  <si>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</si>
  <si>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</si>
  <si>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</si>
  <si>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</si>
  <si>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</si>
  <si>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</si>
  <si>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</si>
  <si>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</si>
  <si>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</si>
  <si>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</si>
  <si>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</si>
  <si>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</si>
  <si>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</si>
  <si>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</si>
  <si>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</si>
  <si>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</si>
  <si>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</si>
  <si>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</si>
  <si>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</si>
  <si>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</si>
  <si>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</si>
  <si>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</si>
  <si>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</si>
  <si>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</si>
  <si>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</si>
  <si>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</si>
  <si>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</si>
  <si>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</si>
  <si>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</si>
  <si>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</si>
  <si>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</si>
  <si>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</si>
  <si>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</si>
  <si>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</si>
  <si>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</si>
  <si>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</si>
  <si>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</si>
  <si>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</si>
  <si>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</si>
  <si>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</si>
  <si>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</si>
  <si>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</si>
  <si>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</si>
  <si>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</si>
  <si>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</si>
  <si>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</si>
  <si>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</si>
  <si>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</si>
  <si>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</si>
  <si>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</si>
  <si>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</si>
  <si>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</si>
  <si>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</si>
  <si>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</si>
  <si>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</si>
  <si>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</si>
  <si>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</si>
  <si>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</si>
  <si>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</si>
  <si>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</si>
  <si>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</si>
  <si>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</si>
  <si>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</si>
  <si>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</si>
  <si>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</si>
  <si>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</si>
  <si>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</si>
  <si>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</si>
  <si>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</si>
  <si>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</si>
  <si>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</si>
  <si>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</si>
  <si>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</si>
  <si>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</si>
  <si>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</si>
  <si>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</si>
  <si>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</si>
  <si>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</si>
  <si>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</si>
  <si>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</si>
  <si>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</si>
  <si>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</si>
  <si>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</si>
  <si>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</si>
  <si>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</si>
  <si>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</si>
  <si>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</si>
  <si>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</si>
  <si>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</si>
  <si>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</si>
  <si>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</si>
  <si>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</si>
  <si>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</si>
  <si>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</si>
  <si>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</si>
  <si>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</si>
  <si>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</si>
  <si>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</si>
  <si>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</si>
  <si>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</si>
  <si>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</si>
  <si>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</si>
  <si>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</si>
  <si>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</si>
  <si>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</si>
  <si>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</si>
  <si>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</si>
  <si>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</si>
  <si>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</si>
  <si>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</si>
  <si>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</si>
  <si>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</si>
  <si>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</si>
  <si>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</si>
  <si>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</si>
  <si>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</si>
  <si>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</si>
  <si>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</si>
  <si>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</si>
  <si>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</si>
  <si>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</si>
  <si>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</si>
  <si>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</si>
  <si>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</si>
  <si>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</si>
  <si>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</si>
  <si>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</si>
  <si>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</si>
  <si>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</si>
  <si>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</si>
  <si>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</si>
  <si>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</si>
  <si>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</si>
  <si>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</si>
  <si>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</si>
  <si>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</si>
  <si>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</si>
  <si>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</si>
  <si>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</si>
  <si>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</si>
  <si>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</si>
  <si>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</si>
  <si>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</si>
  <si>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</si>
  <si>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</si>
  <si>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</si>
  <si>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</si>
  <si>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</si>
  <si>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</si>
  <si>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</si>
  <si>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</si>
  <si>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</si>
  <si>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</si>
  <si>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</si>
  <si>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</si>
  <si>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</si>
  <si>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</si>
  <si>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</si>
  <si>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</si>
  <si>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</si>
  <si>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</si>
  <si>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</si>
  <si>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</si>
  <si>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</si>
  <si>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</si>
  <si>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</si>
  <si>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</si>
  <si>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</si>
  <si>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</si>
  <si>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</si>
  <si>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</si>
  <si>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</si>
  <si>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</si>
  <si>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</si>
  <si>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</si>
  <si>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</si>
  <si>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</si>
  <si>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</si>
  <si>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</si>
  <si>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</si>
  <si>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</si>
  <si>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</si>
  <si>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</si>
  <si>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</si>
  <si>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</si>
  <si>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</si>
  <si>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</si>
  <si>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</si>
  <si>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</si>
  <si>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</si>
  <si>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</si>
  <si>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</si>
  <si>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</si>
  <si>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</si>
  <si>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</si>
  <si>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</si>
  <si>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</si>
  <si>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</si>
  <si>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</si>
  <si>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</si>
  <si>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</si>
  <si>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</si>
  <si>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</si>
  <si>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</si>
  <si>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</si>
  <si>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</si>
  <si>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</si>
  <si>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</si>
  <si>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</si>
  <si>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</si>
  <si>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</si>
  <si>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</si>
  <si>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</si>
  <si>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</si>
  <si>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</si>
  <si>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</si>
  <si>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</si>
  <si>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</si>
  <si>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</si>
  <si>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</si>
  <si>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</si>
  <si>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</si>
  <si>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</si>
  <si>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</si>
  <si>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</si>
  <si>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</si>
  <si>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</si>
  <si>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</si>
  <si>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</si>
  <si>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</si>
  <si>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</si>
  <si>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</si>
  <si>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</si>
  <si>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</si>
  <si>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</si>
  <si>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</si>
  <si>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</si>
  <si>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</si>
  <si>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</si>
  <si>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</si>
  <si>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</si>
  <si>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</si>
  <si>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</si>
  <si>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</si>
  <si>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</si>
  <si>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</si>
  <si>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</si>
  <si>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</si>
  <si>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</si>
  <si>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</si>
  <si>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</si>
  <si>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</si>
  <si>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</si>
  <si>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</si>
  <si>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</si>
  <si>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</si>
  <si>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</si>
  <si>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</si>
  <si>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</si>
  <si>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</si>
  <si>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</si>
  <si>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</si>
  <si>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</si>
  <si>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</si>
  <si>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</si>
  <si>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</si>
  <si>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</si>
  <si>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</si>
  <si>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</si>
  <si>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</si>
  <si>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</si>
  <si>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</si>
  <si>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</si>
  <si>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</si>
  <si>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</si>
  <si>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</si>
  <si>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</si>
  <si>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</si>
  <si>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</si>
  <si>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</si>
  <si>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</si>
  <si>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</si>
  <si>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</si>
  <si>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</si>
  <si>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</si>
  <si>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</si>
  <si>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</si>
  <si>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</si>
  <si>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</si>
  <si>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</si>
  <si>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</si>
  <si>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</si>
  <si>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</si>
  <si>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</si>
  <si>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</si>
  <si>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</si>
  <si>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</si>
  <si>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</si>
  <si>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</si>
  <si>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</si>
  <si>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</si>
  <si>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</si>
  <si>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</si>
  <si>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</si>
  <si>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</si>
  <si>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</si>
  <si>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</si>
  <si>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</si>
  <si>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</si>
  <si>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</si>
  <si>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</si>
  <si>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</si>
  <si>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</si>
  <si>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</si>
  <si>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</si>
  <si>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</si>
  <si>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</si>
  <si>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</si>
  <si>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</si>
  <si>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</si>
  <si>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</si>
  <si>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</si>
  <si>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</si>
  <si>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</si>
  <si>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</si>
  <si>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</si>
  <si>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</si>
  <si>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</si>
  <si>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</si>
  <si>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</si>
  <si>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</si>
  <si>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</si>
  <si>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</si>
  <si>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</si>
  <si>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</si>
  <si>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</si>
  <si>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</si>
  <si>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</si>
  <si>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</si>
  <si>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</si>
  <si>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</si>
  <si>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</si>
  <si>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</si>
  <si>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</si>
  <si>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</si>
  <si>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</si>
  <si>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</si>
  <si>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</si>
  <si>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</si>
  <si>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</si>
  <si>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</si>
  <si>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</si>
  <si>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</si>
  <si>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</si>
  <si>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</si>
  <si>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</si>
  <si>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</si>
  <si>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</si>
  <si>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</si>
  <si>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</si>
  <si>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</si>
  <si>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</si>
  <si>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</si>
  <si>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</si>
  <si>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</si>
  <si>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</si>
  <si>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</si>
  <si>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</si>
  <si>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</si>
  <si>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</si>
  <si>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</si>
  <si>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</si>
  <si>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</si>
  <si>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</si>
  <si>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</si>
  <si>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</si>
  <si>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</si>
  <si>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</si>
  <si>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</si>
  <si>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</si>
  <si>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</si>
  <si>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</si>
  <si>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</si>
  <si>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</si>
  <si>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</si>
  <si>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</si>
  <si>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</si>
  <si>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</si>
  <si>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</si>
  <si>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Outflows are recognized for 75% of maturing payments in the current period, as well as all renewal periods</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</si>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</sst>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24" x14ac:knownFonts="1">
    <font>
      <sz val="10"/>
      <name val="Arial"/>
      <family val="2"/>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8">
    <xf numFmtId="0" fontId="0"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3" fontId="6" fillId="4" borderId="4" applyFont="0" applyFill="0" applyProtection="0">
      <alignment horizontal="right"/>
    </xf>
    <xf numFmtId="0" fontId="3" fillId="5" borderId="4" applyNumberFormat="0" applyFont="0" applyBorder="0" applyAlignment="0" applyProtection="0">
      <alignment horizontal="center"/>
    </xf>
    <xf numFmtId="0" fontId="7" fillId="4" borderId="2" applyFont="0" applyBorder="0">
      <alignment horizontal="center" wrapText="1"/>
    </xf>
    <xf numFmtId="3" fontId="3" fillId="6" borderId="4" applyFont="0" applyProtection="0">
      <alignment horizontal="right"/>
    </xf>
    <xf numFmtId="0" fontId="3" fillId="6" borderId="2" applyNumberFormat="0" applyFont="0" applyBorder="0" applyAlignment="0" applyProtection="0">
      <alignment horizontal="left"/>
    </xf>
    <xf numFmtId="0" fontId="8" fillId="0" borderId="0" applyNumberFormat="0" applyFill="0" applyBorder="0" applyAlignment="0" applyProtection="0"/>
    <xf numFmtId="3" fontId="3" fillId="7" borderId="4" applyFont="0">
      <alignment horizontal="right"/>
      <protection locked="0"/>
    </xf>
    <xf numFmtId="167" fontId="3" fillId="7" borderId="6" applyFont="0">
      <alignment horizontal="right"/>
      <protection locked="0"/>
    </xf>
    <xf numFmtId="0" fontId="9" fillId="0" borderId="0"/>
    <xf numFmtId="0" fontId="2" fillId="0" borderId="0"/>
    <xf numFmtId="0" fontId="9" fillId="0" borderId="0"/>
    <xf numFmtId="3" fontId="3" fillId="4" borderId="4" applyFont="0">
      <alignment horizontal="right"/>
    </xf>
    <xf numFmtId="165" fontId="3" fillId="0" borderId="0" applyFont="0" applyFill="0" applyBorder="0" applyAlignment="0" applyProtection="0"/>
    <xf numFmtId="0" fontId="1" fillId="0" borderId="0"/>
    <xf numFmtId="0" fontId="3" fillId="0" borderId="0">
      <alignment horizontal="left" wrapText="1"/>
    </xf>
    <xf numFmtId="164" fontId="3" fillId="0" borderId="0" applyFont="0" applyFill="0" applyBorder="0" applyAlignment="0" applyProtection="0"/>
    <xf numFmtId="9" fontId="3" fillId="0" borderId="0" applyFont="0" applyFill="0" applyBorder="0" applyAlignment="0" applyProtection="0"/>
    <xf numFmtId="0" fontId="4" fillId="2" borderId="0" applyNumberFormat="0" applyBorder="0" applyAlignment="0" applyProtection="0"/>
    <xf numFmtId="0" fontId="1" fillId="0" borderId="0"/>
    <xf numFmtId="0" fontId="10" fillId="9" borderId="0" applyNumberFormat="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0" fontId="12" fillId="9" borderId="0" applyNumberFormat="0" applyBorder="0" applyAlignment="0" applyProtection="0"/>
  </cellStyleXfs>
  <cellXfs count="644">
    <xf numFmtId="0" fontId="0" fillId="0" borderId="0" xfId="0">
      <alignment horizontal="left" wrapText="1"/>
    </xf>
    <xf numFmtId="0" fontId="7"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3"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7" fillId="0" borderId="18" xfId="0" applyFont="1" applyBorder="1" applyAlignment="1">
      <alignment vertical="top"/>
    </xf>
    <xf numFmtId="0" fontId="7"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7"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7" fillId="13" borderId="18" xfId="0" applyFont="1" applyFill="1" applyBorder="1" applyAlignment="1">
      <alignment vertical="top"/>
    </xf>
    <xf numFmtId="0" fontId="7" fillId="13" borderId="42" xfId="0" applyFont="1" applyFill="1" applyBorder="1" applyAlignment="1">
      <alignment vertical="top"/>
    </xf>
    <xf numFmtId="0" fontId="7"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7" fillId="0" borderId="59" xfId="16" applyNumberFormat="1" applyFont="1" applyFill="1" applyBorder="1" applyAlignment="1" applyProtection="1">
      <alignment horizontal="center" wrapText="1"/>
    </xf>
    <xf numFmtId="0" fontId="7"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7"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7" fillId="13" borderId="32" xfId="0" applyFont="1" applyFill="1" applyBorder="1" applyAlignment="1">
      <alignment vertical="top"/>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wrapText="1"/>
    </xf>
    <xf numFmtId="171" fontId="18" fillId="13" borderId="23" xfId="3" applyNumberFormat="1" applyFont="1" applyFill="1" applyBorder="1" applyAlignment="1" applyProtection="1">
      <alignment horizontal="center" vertical="top" wrapText="1"/>
    </xf>
    <xf numFmtId="171" fontId="18" fillId="13" borderId="32" xfId="3" applyNumberFormat="1" applyFont="1" applyFill="1" applyBorder="1" applyAlignment="1" applyProtection="1">
      <alignment horizontal="center" vertical="top"/>
    </xf>
    <xf numFmtId="171" fontId="18" fillId="13" borderId="23" xfId="3" applyNumberFormat="1" applyFont="1" applyFill="1" applyBorder="1" applyAlignment="1" applyProtection="1">
      <alignment horizontal="center" vertical="top"/>
    </xf>
    <xf numFmtId="171" fontId="18" fillId="13" borderId="40" xfId="3" applyNumberFormat="1" applyFont="1" applyFill="1" applyBorder="1" applyAlignment="1" applyProtection="1">
      <alignment horizontal="center" vertical="top"/>
    </xf>
    <xf numFmtId="171" fontId="18" fillId="13" borderId="27" xfId="3" applyNumberFormat="1" applyFont="1" applyFill="1" applyBorder="1" applyAlignment="1" applyProtection="1">
      <alignment horizontal="center" vertical="top"/>
    </xf>
    <xf numFmtId="171" fontId="18" fillId="12" borderId="25" xfId="0" applyNumberFormat="1" applyFont="1" applyFill="1" applyBorder="1" applyAlignment="1">
      <alignment horizontal="center" vertical="top"/>
    </xf>
    <xf numFmtId="171" fontId="18" fillId="12" borderId="16" xfId="0" applyNumberFormat="1" applyFont="1" applyFill="1" applyBorder="1" applyAlignment="1">
      <alignment horizontal="center" vertical="top"/>
    </xf>
    <xf numFmtId="171" fontId="18" fillId="12" borderId="15" xfId="0" applyNumberFormat="1" applyFont="1" applyFill="1" applyBorder="1" applyAlignment="1">
      <alignment horizontal="center" vertical="top"/>
    </xf>
    <xf numFmtId="171" fontId="18" fillId="12" borderId="16" xfId="2" applyNumberFormat="1" applyFont="1" applyFill="1" applyBorder="1" applyAlignment="1" applyProtection="1">
      <alignment horizontal="center" vertical="top"/>
    </xf>
    <xf numFmtId="171" fontId="18" fillId="12" borderId="17" xfId="0" applyNumberFormat="1" applyFont="1" applyFill="1" applyBorder="1" applyAlignment="1">
      <alignment horizontal="center" vertical="top"/>
    </xf>
    <xf numFmtId="171" fontId="18" fillId="13" borderId="27" xfId="0" applyNumberFormat="1" applyFont="1" applyFill="1" applyBorder="1" applyAlignment="1">
      <alignment horizontal="center" vertical="top" wrapText="1"/>
    </xf>
    <xf numFmtId="171" fontId="18" fillId="13" borderId="32" xfId="0" applyNumberFormat="1" applyFont="1" applyFill="1" applyBorder="1" applyAlignment="1">
      <alignment horizontal="center" vertical="top"/>
    </xf>
    <xf numFmtId="171" fontId="18" fillId="13" borderId="23" xfId="0" applyNumberFormat="1" applyFont="1" applyFill="1" applyBorder="1" applyAlignment="1">
      <alignment horizontal="center" vertical="top"/>
    </xf>
    <xf numFmtId="171" fontId="18" fillId="13" borderId="40" xfId="0" applyNumberFormat="1" applyFont="1" applyFill="1" applyBorder="1" applyAlignment="1">
      <alignment horizontal="center" vertical="top"/>
    </xf>
    <xf numFmtId="171" fontId="18" fillId="13" borderId="23" xfId="2" applyNumberFormat="1" applyFont="1" applyFill="1" applyBorder="1" applyAlignment="1" applyProtection="1">
      <alignment horizontal="center" vertical="top"/>
    </xf>
    <xf numFmtId="171" fontId="18" fillId="13" borderId="27" xfId="0" applyNumberFormat="1" applyFont="1" applyFill="1" applyBorder="1" applyAlignment="1">
      <alignment horizontal="center" vertical="top"/>
    </xf>
    <xf numFmtId="0" fontId="17" fillId="0" borderId="0" xfId="0" applyFont="1" applyAlignment="1">
      <alignment vertical="top"/>
    </xf>
    <xf numFmtId="0" fontId="18" fillId="0" borderId="0" xfId="0" applyFont="1" applyAlignment="1">
      <alignment vertical="top"/>
    </xf>
    <xf numFmtId="6" fontId="18" fillId="0" borderId="0" xfId="0" applyNumberFormat="1" applyFont="1" applyAlignment="1">
      <alignment horizontal="center"/>
    </xf>
    <xf numFmtId="0" fontId="18" fillId="0" borderId="0" xfId="0" applyFont="1" applyAlignment="1">
      <alignment horizontal="center"/>
    </xf>
    <xf numFmtId="0" fontId="18" fillId="0" borderId="0" xfId="0" applyFont="1" applyAlignment="1">
      <alignment horizontal="left"/>
    </xf>
    <xf numFmtId="9" fontId="18" fillId="0" borderId="0" xfId="2" applyFont="1" applyFill="1" applyBorder="1" applyAlignment="1" applyProtection="1">
      <alignment horizontal="center"/>
    </xf>
    <xf numFmtId="6" fontId="18" fillId="11" borderId="25" xfId="0" applyNumberFormat="1" applyFont="1" applyFill="1" applyBorder="1" applyAlignment="1">
      <alignment horizontal="center"/>
    </xf>
    <xf numFmtId="0" fontId="17" fillId="11" borderId="35" xfId="0" applyFont="1" applyFill="1" applyBorder="1" applyAlignment="1">
      <alignment horizontal="left"/>
    </xf>
    <xf numFmtId="0" fontId="18" fillId="11" borderId="24" xfId="0" applyFont="1" applyFill="1" applyBorder="1" applyAlignment="1">
      <alignment horizontal="center"/>
    </xf>
    <xf numFmtId="0" fontId="18" fillId="11" borderId="36" xfId="0" applyFont="1" applyFill="1" applyBorder="1" applyAlignment="1">
      <alignment horizontal="center"/>
    </xf>
    <xf numFmtId="0" fontId="18" fillId="11" borderId="41" xfId="0" applyFont="1" applyFill="1" applyBorder="1" applyAlignment="1">
      <alignment horizontal="center"/>
    </xf>
    <xf numFmtId="169" fontId="17" fillId="0" borderId="0" xfId="3" applyNumberFormat="1" applyFont="1" applyFill="1" applyBorder="1" applyAlignment="1" applyProtection="1">
      <alignment horizontal="left" vertical="top"/>
    </xf>
    <xf numFmtId="168" fontId="17" fillId="11" borderId="26" xfId="16" applyNumberFormat="1" applyFont="1" applyFill="1" applyBorder="1" applyAlignment="1" applyProtection="1">
      <alignment horizontal="left" vertical="top"/>
    </xf>
    <xf numFmtId="170" fontId="17" fillId="11" borderId="18" xfId="16" applyNumberFormat="1" applyFont="1" applyFill="1" applyBorder="1" applyAlignment="1" applyProtection="1">
      <alignment horizontal="center" vertical="top" wrapText="1"/>
    </xf>
    <xf numFmtId="170" fontId="17" fillId="11" borderId="0" xfId="16" applyNumberFormat="1" applyFont="1" applyFill="1" applyBorder="1" applyAlignment="1" applyProtection="1">
      <alignment horizontal="center" vertical="top" wrapText="1"/>
    </xf>
    <xf numFmtId="170" fontId="17" fillId="11" borderId="19" xfId="16" applyNumberFormat="1" applyFont="1" applyFill="1" applyBorder="1" applyAlignment="1" applyProtection="1">
      <alignment horizontal="center" vertical="top" wrapText="1"/>
    </xf>
    <xf numFmtId="168" fontId="17" fillId="11" borderId="26" xfId="16" applyNumberFormat="1" applyFont="1" applyFill="1" applyBorder="1" applyAlignment="1" applyProtection="1">
      <alignment horizontal="center" vertical="top" wrapText="1"/>
    </xf>
    <xf numFmtId="0" fontId="17" fillId="11" borderId="33" xfId="0" applyFont="1" applyFill="1" applyBorder="1" applyAlignment="1">
      <alignment vertical="top"/>
    </xf>
    <xf numFmtId="0" fontId="18" fillId="11" borderId="34" xfId="0" applyFont="1" applyFill="1" applyBorder="1" applyAlignment="1">
      <alignment vertical="top" wrapText="1"/>
    </xf>
    <xf numFmtId="168" fontId="17" fillId="11" borderId="37" xfId="16" applyNumberFormat="1" applyFont="1" applyFill="1" applyBorder="1" applyAlignment="1" applyProtection="1">
      <alignment horizontal="center" vertical="top" wrapText="1"/>
    </xf>
    <xf numFmtId="168" fontId="17" fillId="11" borderId="7" xfId="16" applyNumberFormat="1" applyFont="1" applyFill="1" applyBorder="1" applyAlignment="1" applyProtection="1">
      <alignment horizontal="center" vertical="top" wrapText="1"/>
    </xf>
    <xf numFmtId="168" fontId="17" fillId="11" borderId="38"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wrapText="1"/>
    </xf>
    <xf numFmtId="168" fontId="17"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7"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8" fillId="0" borderId="0" xfId="0" applyFont="1" applyAlignment="1"/>
    <xf numFmtId="0" fontId="17" fillId="0" borderId="0" xfId="0" applyFont="1" applyAlignment="1"/>
    <xf numFmtId="0" fontId="18" fillId="0" borderId="0" xfId="0" applyFont="1" applyAlignment="1">
      <alignment vertical="top" wrapText="1"/>
    </xf>
    <xf numFmtId="0" fontId="18" fillId="12" borderId="16" xfId="0" applyFont="1" applyFill="1" applyBorder="1" applyAlignment="1">
      <alignment vertical="top"/>
    </xf>
    <xf numFmtId="38" fontId="18" fillId="12" borderId="25" xfId="0" applyNumberFormat="1" applyFont="1" applyFill="1" applyBorder="1" applyAlignment="1">
      <alignment horizontal="center" vertical="top"/>
    </xf>
    <xf numFmtId="38" fontId="18" fillId="12" borderId="15" xfId="0" applyNumberFormat="1" applyFont="1" applyFill="1" applyBorder="1" applyAlignment="1">
      <alignment horizontal="center" vertical="top"/>
    </xf>
    <xf numFmtId="38" fontId="18" fillId="12" borderId="16" xfId="0" applyNumberFormat="1" applyFont="1" applyFill="1" applyBorder="1" applyAlignment="1">
      <alignment horizontal="center" vertical="top"/>
    </xf>
    <xf numFmtId="38" fontId="18" fillId="12" borderId="17" xfId="0" applyNumberFormat="1" applyFont="1" applyFill="1" applyBorder="1" applyAlignment="1">
      <alignment horizontal="center" vertical="top"/>
    </xf>
    <xf numFmtId="38" fontId="18"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8"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8" fillId="12" borderId="25" xfId="3" applyNumberFormat="1" applyFont="1" applyFill="1" applyBorder="1" applyAlignment="1" applyProtection="1">
      <alignment horizontal="center" vertical="top"/>
    </xf>
    <xf numFmtId="171" fontId="18" fillId="12" borderId="16" xfId="3" applyNumberFormat="1" applyFont="1" applyFill="1" applyBorder="1" applyAlignment="1" applyProtection="1">
      <alignment horizontal="center" vertical="top"/>
    </xf>
    <xf numFmtId="171" fontId="18" fillId="12" borderId="15" xfId="3" applyNumberFormat="1" applyFont="1" applyFill="1" applyBorder="1" applyAlignment="1" applyProtection="1">
      <alignment horizontal="center" vertical="top"/>
    </xf>
    <xf numFmtId="171" fontId="18"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7" fillId="11" borderId="24" xfId="0" applyFont="1" applyFill="1" applyBorder="1" applyAlignment="1">
      <alignment horizontal="left"/>
    </xf>
    <xf numFmtId="0" fontId="18" fillId="11" borderId="35" xfId="0" applyFont="1" applyFill="1" applyBorder="1" applyAlignment="1">
      <alignment horizontal="center"/>
    </xf>
    <xf numFmtId="168" fontId="17" fillId="0" borderId="0" xfId="16" applyNumberFormat="1" applyFont="1" applyFill="1" applyBorder="1" applyAlignment="1" applyProtection="1">
      <alignment horizontal="center" vertical="top" wrapText="1"/>
    </xf>
    <xf numFmtId="168" fontId="17" fillId="11" borderId="29" xfId="16" applyNumberFormat="1" applyFont="1" applyFill="1" applyBorder="1" applyAlignment="1" applyProtection="1">
      <alignment horizontal="center" vertical="top"/>
    </xf>
    <xf numFmtId="0" fontId="18" fillId="12" borderId="24" xfId="0" applyFont="1" applyFill="1" applyBorder="1" applyAlignment="1">
      <alignment vertical="top"/>
    </xf>
    <xf numFmtId="38" fontId="18" fillId="12" borderId="41" xfId="0" applyNumberFormat="1" applyFont="1" applyFill="1" applyBorder="1" applyAlignment="1">
      <alignment horizontal="center" vertical="top"/>
    </xf>
    <xf numFmtId="38" fontId="18" fillId="12" borderId="24" xfId="0" applyNumberFormat="1" applyFont="1" applyFill="1" applyBorder="1" applyAlignment="1">
      <alignment horizontal="center" vertical="top"/>
    </xf>
    <xf numFmtId="38" fontId="18" fillId="12" borderId="35" xfId="0" applyNumberFormat="1" applyFont="1" applyFill="1" applyBorder="1" applyAlignment="1">
      <alignment horizontal="center" vertical="top"/>
    </xf>
    <xf numFmtId="38" fontId="18" fillId="12" borderId="24" xfId="2" applyNumberFormat="1" applyFont="1" applyFill="1" applyBorder="1" applyAlignment="1" applyProtection="1">
      <alignment horizontal="center" vertical="top"/>
    </xf>
    <xf numFmtId="38" fontId="18"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0" fontId="17" fillId="13" borderId="23" xfId="0" applyFont="1" applyFill="1" applyBorder="1" applyAlignment="1">
      <alignment vertical="top"/>
    </xf>
    <xf numFmtId="171" fontId="17" fillId="13" borderId="27" xfId="3" applyNumberFormat="1" applyFont="1" applyFill="1" applyBorder="1" applyAlignment="1" applyProtection="1">
      <alignment horizontal="center" vertical="top"/>
    </xf>
    <xf numFmtId="171" fontId="17" fillId="13" borderId="43" xfId="0" applyNumberFormat="1" applyFont="1" applyFill="1" applyBorder="1" applyAlignment="1">
      <alignment horizontal="center" vertical="top" wrapText="1"/>
    </xf>
    <xf numFmtId="171" fontId="17" fillId="13" borderId="47" xfId="0" applyNumberFormat="1" applyFont="1" applyFill="1" applyBorder="1" applyAlignment="1">
      <alignment horizontal="center" vertical="top" wrapText="1"/>
    </xf>
    <xf numFmtId="171" fontId="17" fillId="13" borderId="49" xfId="0" applyNumberFormat="1" applyFont="1" applyFill="1" applyBorder="1" applyAlignment="1">
      <alignment horizontal="center" vertical="top"/>
    </xf>
    <xf numFmtId="171" fontId="17" fillId="13" borderId="47" xfId="0" applyNumberFormat="1" applyFont="1" applyFill="1" applyBorder="1" applyAlignment="1">
      <alignment horizontal="center" vertical="top"/>
    </xf>
    <xf numFmtId="171" fontId="17"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7" fillId="13" borderId="3" xfId="0" applyFont="1" applyFill="1" applyBorder="1" applyAlignment="1">
      <alignment vertical="top"/>
    </xf>
    <xf numFmtId="171" fontId="7" fillId="13" borderId="28" xfId="3" applyNumberFormat="1" applyFont="1" applyFill="1" applyBorder="1" applyAlignment="1" applyProtection="1">
      <alignment horizontal="center" vertical="top"/>
    </xf>
    <xf numFmtId="171" fontId="7" fillId="13" borderId="10" xfId="0" applyNumberFormat="1" applyFont="1" applyFill="1" applyBorder="1" applyAlignment="1">
      <alignment horizontal="center" vertical="top" wrapText="1"/>
    </xf>
    <xf numFmtId="171" fontId="7" fillId="13" borderId="4" xfId="0" applyNumberFormat="1" applyFont="1" applyFill="1" applyBorder="1" applyAlignment="1">
      <alignment horizontal="center" vertical="top" wrapText="1"/>
    </xf>
    <xf numFmtId="171" fontId="7" fillId="13" borderId="39" xfId="0" applyNumberFormat="1" applyFont="1" applyFill="1" applyBorder="1" applyAlignment="1">
      <alignment horizontal="center" vertical="top"/>
    </xf>
    <xf numFmtId="171" fontId="7" fillId="13" borderId="4" xfId="0" applyNumberFormat="1" applyFont="1" applyFill="1" applyBorder="1" applyAlignment="1">
      <alignment horizontal="center" vertical="top"/>
    </xf>
    <xf numFmtId="171" fontId="7" fillId="13" borderId="31" xfId="0" applyNumberFormat="1" applyFont="1" applyFill="1" applyBorder="1" applyAlignment="1">
      <alignment horizontal="center" vertical="top"/>
    </xf>
    <xf numFmtId="171" fontId="18" fillId="12" borderId="41" xfId="3" applyNumberFormat="1" applyFont="1" applyFill="1" applyBorder="1" applyAlignment="1" applyProtection="1">
      <alignment horizontal="center" vertical="top"/>
    </xf>
    <xf numFmtId="171" fontId="18" fillId="12" borderId="24" xfId="3" applyNumberFormat="1" applyFont="1" applyFill="1" applyBorder="1" applyAlignment="1" applyProtection="1">
      <alignment horizontal="center" vertical="top"/>
    </xf>
    <xf numFmtId="171" fontId="18" fillId="12" borderId="35" xfId="3" applyNumberFormat="1" applyFont="1" applyFill="1" applyBorder="1" applyAlignment="1" applyProtection="1">
      <alignment horizontal="center" vertical="top"/>
    </xf>
    <xf numFmtId="171" fontId="18"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7" fillId="13" borderId="15" xfId="0" applyFont="1" applyFill="1" applyBorder="1" applyAlignment="1">
      <alignment vertical="top"/>
    </xf>
    <xf numFmtId="0" fontId="18" fillId="13" borderId="16" xfId="0" applyFont="1" applyFill="1" applyBorder="1" applyAlignment="1"/>
    <xf numFmtId="0" fontId="18" fillId="13" borderId="16" xfId="0" applyFont="1" applyFill="1" applyBorder="1" applyAlignment="1">
      <alignment vertical="top"/>
    </xf>
    <xf numFmtId="171" fontId="18" fillId="13" borderId="55" xfId="3" applyNumberFormat="1" applyFont="1" applyFill="1" applyBorder="1" applyAlignment="1" applyProtection="1">
      <alignment horizontal="center" vertical="top" wrapText="1"/>
    </xf>
    <xf numFmtId="171" fontId="18" fillId="13" borderId="50" xfId="3" applyNumberFormat="1" applyFont="1" applyFill="1" applyBorder="1" applyAlignment="1" applyProtection="1">
      <alignment horizontal="center" vertical="top" wrapText="1"/>
    </xf>
    <xf numFmtId="171" fontId="18" fillId="13" borderId="51" xfId="3" applyNumberFormat="1" applyFont="1" applyFill="1" applyBorder="1" applyAlignment="1" applyProtection="1">
      <alignment horizontal="center" vertical="top" wrapText="1"/>
    </xf>
    <xf numFmtId="171" fontId="18" fillId="13" borderId="65" xfId="3" applyNumberFormat="1" applyFont="1" applyFill="1" applyBorder="1" applyAlignment="1" applyProtection="1">
      <alignment horizontal="center" vertical="top"/>
    </xf>
    <xf numFmtId="171" fontId="18" fillId="13" borderId="50" xfId="3" applyNumberFormat="1" applyFont="1" applyFill="1" applyBorder="1" applyAlignment="1" applyProtection="1">
      <alignment horizontal="center" vertical="top"/>
    </xf>
    <xf numFmtId="171" fontId="18" fillId="13" borderId="68" xfId="3" applyNumberFormat="1" applyFont="1" applyFill="1" applyBorder="1" applyAlignment="1" applyProtection="1">
      <alignment horizontal="center" vertical="top"/>
    </xf>
    <xf numFmtId="171" fontId="18" fillId="13" borderId="41" xfId="3" applyNumberFormat="1" applyFont="1" applyFill="1" applyBorder="1" applyAlignment="1" applyProtection="1">
      <alignment horizontal="center" vertical="top"/>
    </xf>
    <xf numFmtId="0" fontId="17" fillId="13" borderId="18" xfId="0" applyFont="1" applyFill="1" applyBorder="1" applyAlignment="1">
      <alignment vertical="top"/>
    </xf>
    <xf numFmtId="0" fontId="18" fillId="13" borderId="0" xfId="0" applyFont="1" applyFill="1" applyAlignment="1">
      <alignment vertical="top"/>
    </xf>
    <xf numFmtId="171" fontId="18" fillId="13" borderId="66" xfId="3" applyNumberFormat="1" applyFont="1" applyFill="1" applyBorder="1" applyAlignment="1" applyProtection="1">
      <alignment horizontal="center" vertical="top" wrapText="1"/>
    </xf>
    <xf numFmtId="171" fontId="18" fillId="13" borderId="14" xfId="3" applyNumberFormat="1" applyFont="1" applyFill="1" applyBorder="1" applyAlignment="1" applyProtection="1">
      <alignment horizontal="center" vertical="top" wrapText="1"/>
    </xf>
    <xf numFmtId="171" fontId="18" fillId="13" borderId="67" xfId="3" applyNumberFormat="1" applyFont="1" applyFill="1" applyBorder="1" applyAlignment="1" applyProtection="1">
      <alignment horizontal="center" vertical="top" wrapText="1"/>
    </xf>
    <xf numFmtId="171" fontId="18" fillId="13" borderId="13" xfId="3" applyNumberFormat="1" applyFont="1" applyFill="1" applyBorder="1" applyAlignment="1" applyProtection="1">
      <alignment horizontal="center" vertical="top"/>
    </xf>
    <xf numFmtId="171" fontId="18" fillId="13" borderId="14" xfId="3" applyNumberFormat="1" applyFont="1" applyFill="1" applyBorder="1" applyAlignment="1" applyProtection="1">
      <alignment horizontal="center" vertical="top"/>
    </xf>
    <xf numFmtId="171" fontId="18" fillId="13" borderId="11" xfId="3" applyNumberFormat="1" applyFont="1" applyFill="1" applyBorder="1" applyAlignment="1" applyProtection="1">
      <alignment horizontal="center" vertical="top"/>
    </xf>
    <xf numFmtId="171" fontId="18" fillId="13" borderId="30" xfId="3" applyNumberFormat="1" applyFont="1" applyFill="1" applyBorder="1" applyAlignment="1" applyProtection="1">
      <alignment horizontal="center" vertical="top"/>
    </xf>
    <xf numFmtId="0" fontId="17" fillId="13" borderId="42" xfId="0" applyFont="1" applyFill="1" applyBorder="1" applyAlignment="1">
      <alignment vertical="top"/>
    </xf>
    <xf numFmtId="0" fontId="18" fillId="13" borderId="3" xfId="0" applyFont="1" applyFill="1" applyBorder="1" applyAlignment="1">
      <alignment vertical="top"/>
    </xf>
    <xf numFmtId="38" fontId="18" fillId="13" borderId="18" xfId="3" applyNumberFormat="1" applyFont="1" applyFill="1" applyBorder="1" applyAlignment="1" applyProtection="1"/>
    <xf numFmtId="38" fontId="18" fillId="13" borderId="0" xfId="3" applyNumberFormat="1" applyFont="1" applyFill="1" applyBorder="1" applyAlignment="1" applyProtection="1"/>
    <xf numFmtId="38" fontId="18" fillId="13" borderId="38" xfId="3" applyNumberFormat="1" applyFont="1" applyFill="1" applyBorder="1" applyAlignment="1" applyProtection="1"/>
    <xf numFmtId="38" fontId="18" fillId="13" borderId="7" xfId="3" applyNumberFormat="1" applyFont="1" applyFill="1" applyBorder="1" applyAlignment="1" applyProtection="1"/>
    <xf numFmtId="38" fontId="18" fillId="13" borderId="29" xfId="3" applyNumberFormat="1" applyFont="1" applyFill="1" applyBorder="1" applyAlignment="1" applyProtection="1"/>
    <xf numFmtId="0" fontId="17" fillId="13" borderId="32" xfId="0" applyFont="1" applyFill="1" applyBorder="1" applyAlignment="1"/>
    <xf numFmtId="0" fontId="18" fillId="13" borderId="23" xfId="0" applyFont="1" applyFill="1" applyBorder="1" applyAlignment="1"/>
    <xf numFmtId="171" fontId="18" fillId="13" borderId="49" xfId="3" applyNumberFormat="1" applyFont="1" applyFill="1" applyBorder="1" applyAlignment="1" applyProtection="1">
      <alignment horizontal="center" vertical="top" wrapText="1"/>
    </xf>
    <xf numFmtId="171" fontId="18" fillId="13" borderId="47" xfId="3" applyNumberFormat="1" applyFont="1" applyFill="1" applyBorder="1" applyAlignment="1" applyProtection="1">
      <alignment horizontal="center" vertical="top" wrapText="1"/>
    </xf>
    <xf numFmtId="171" fontId="18" fillId="13" borderId="45" xfId="3" applyNumberFormat="1" applyFont="1" applyFill="1" applyBorder="1" applyAlignment="1" applyProtection="1">
      <alignment horizontal="center" vertical="top" wrapText="1"/>
    </xf>
    <xf numFmtId="171" fontId="18" fillId="13" borderId="43" xfId="3" applyNumberFormat="1" applyFont="1" applyFill="1" applyBorder="1" applyAlignment="1" applyProtection="1">
      <alignment horizontal="center" vertical="top"/>
    </xf>
    <xf numFmtId="171" fontId="18" fillId="13" borderId="47" xfId="3" applyNumberFormat="1" applyFont="1" applyFill="1" applyBorder="1" applyAlignment="1" applyProtection="1">
      <alignment horizontal="center" vertical="top"/>
    </xf>
    <xf numFmtId="171" fontId="18" fillId="13" borderId="44" xfId="3" applyNumberFormat="1" applyFont="1" applyFill="1" applyBorder="1" applyAlignment="1" applyProtection="1">
      <alignment horizontal="center" vertical="top"/>
    </xf>
    <xf numFmtId="0" fontId="19" fillId="8" borderId="33" xfId="0" applyFont="1" applyFill="1" applyBorder="1" applyAlignment="1"/>
    <xf numFmtId="0" fontId="7" fillId="8" borderId="34" xfId="0" applyFont="1" applyFill="1" applyBorder="1" applyAlignment="1"/>
    <xf numFmtId="0" fontId="7" fillId="8" borderId="64" xfId="0" applyFont="1" applyFill="1" applyBorder="1" applyAlignment="1"/>
    <xf numFmtId="0" fontId="7"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5" fillId="0" borderId="0" xfId="0" applyFont="1">
      <alignment horizontal="left" wrapText="1"/>
    </xf>
    <xf numFmtId="0" fontId="14" fillId="10" borderId="15" xfId="0" applyFont="1" applyFill="1" applyBorder="1" applyAlignment="1">
      <alignment vertical="top"/>
    </xf>
    <xf numFmtId="0" fontId="15" fillId="10" borderId="16" xfId="0" applyFont="1" applyFill="1" applyBorder="1" applyAlignment="1">
      <alignment vertical="top"/>
    </xf>
    <xf numFmtId="0" fontId="14" fillId="10" borderId="16" xfId="0" applyFont="1" applyFill="1" applyBorder="1" applyAlignment="1">
      <alignment vertical="top"/>
    </xf>
    <xf numFmtId="10" fontId="15" fillId="10" borderId="17" xfId="0" applyNumberFormat="1" applyFont="1" applyFill="1" applyBorder="1" applyAlignment="1">
      <alignment vertical="center" wrapText="1"/>
    </xf>
    <xf numFmtId="10" fontId="15" fillId="0" borderId="0" xfId="0" applyNumberFormat="1" applyFont="1" applyAlignment="1">
      <alignment vertical="center" wrapText="1"/>
    </xf>
    <xf numFmtId="0" fontId="14" fillId="10" borderId="15" xfId="0" applyFont="1" applyFill="1" applyBorder="1" applyAlignment="1">
      <alignment horizontal="left"/>
    </xf>
    <xf numFmtId="0" fontId="15" fillId="10" borderId="16" xfId="0" applyFont="1" applyFill="1" applyBorder="1">
      <alignment horizontal="left" wrapText="1"/>
    </xf>
    <xf numFmtId="10" fontId="15" fillId="10" borderId="16" xfId="2" applyNumberFormat="1" applyFont="1" applyFill="1" applyBorder="1" applyAlignment="1" applyProtection="1">
      <alignment horizontal="left" wrapText="1"/>
    </xf>
    <xf numFmtId="10" fontId="15" fillId="10" borderId="17" xfId="2" applyNumberFormat="1" applyFont="1" applyFill="1" applyBorder="1" applyAlignment="1" applyProtection="1">
      <alignment horizontal="left" wrapText="1"/>
    </xf>
    <xf numFmtId="10" fontId="15" fillId="0" borderId="0" xfId="2" applyNumberFormat="1" applyFont="1" applyBorder="1" applyAlignment="1" applyProtection="1">
      <alignment horizontal="left" wrapText="1"/>
    </xf>
    <xf numFmtId="0" fontId="15" fillId="10" borderId="17" xfId="0" applyFont="1" applyFill="1" applyBorder="1">
      <alignment horizontal="left" wrapText="1"/>
    </xf>
    <xf numFmtId="169" fontId="7"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7"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7" fillId="0" borderId="18" xfId="0" applyFont="1" applyBorder="1" applyAlignment="1">
      <alignment horizontal="center" wrapText="1"/>
    </xf>
    <xf numFmtId="10" fontId="7" fillId="0" borderId="0" xfId="2" applyNumberFormat="1" applyFont="1" applyFill="1" applyBorder="1" applyAlignment="1" applyProtection="1">
      <alignment horizontal="center" vertical="top"/>
    </xf>
    <xf numFmtId="10" fontId="7"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7" fillId="0" borderId="0" xfId="2" applyNumberFormat="1" applyFont="1" applyFill="1" applyBorder="1" applyAlignment="1" applyProtection="1">
      <alignment horizontal="center"/>
    </xf>
    <xf numFmtId="0" fontId="0" fillId="0" borderId="19" xfId="0" applyBorder="1" applyAlignment="1">
      <alignment horizontal="center" wrapText="1"/>
    </xf>
    <xf numFmtId="10" fontId="16"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3" fillId="0" borderId="0" xfId="0" applyFont="1" applyAlignment="1">
      <alignment vertical="top"/>
    </xf>
    <xf numFmtId="10" fontId="0" fillId="0" borderId="0" xfId="2" applyNumberFormat="1" applyFont="1" applyFill="1" applyBorder="1" applyAlignment="1" applyProtection="1">
      <alignment vertical="center"/>
    </xf>
    <xf numFmtId="0" fontId="16"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6"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5"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6" fillId="0" borderId="0" xfId="0" applyFont="1" applyAlignment="1">
      <alignment horizontal="right" vertical="top"/>
    </xf>
    <xf numFmtId="0" fontId="7" fillId="8" borderId="0" xfId="0" applyFont="1" applyFill="1" applyAlignment="1"/>
    <xf numFmtId="0" fontId="0" fillId="8" borderId="0" xfId="0" applyFill="1" applyAlignment="1"/>
    <xf numFmtId="0" fontId="18" fillId="8" borderId="0" xfId="0" applyFont="1" applyFill="1" applyAlignment="1"/>
    <xf numFmtId="0" fontId="18" fillId="8" borderId="0" xfId="0" applyFont="1" applyFill="1" applyAlignment="1">
      <alignment vertical="top" wrapText="1"/>
    </xf>
    <xf numFmtId="0" fontId="0" fillId="8" borderId="19" xfId="0" applyFill="1" applyBorder="1" applyAlignment="1"/>
    <xf numFmtId="0" fontId="20" fillId="12" borderId="15" xfId="0" applyFont="1" applyFill="1" applyBorder="1" applyAlignment="1">
      <alignment vertical="top"/>
    </xf>
    <xf numFmtId="0" fontId="20" fillId="12" borderId="35" xfId="0" applyFont="1" applyFill="1" applyBorder="1" applyAlignment="1">
      <alignment vertical="top"/>
    </xf>
    <xf numFmtId="0" fontId="0" fillId="3" borderId="0" xfId="0" applyFill="1" applyAlignment="1"/>
    <xf numFmtId="0" fontId="18" fillId="13" borderId="12" xfId="0" applyFont="1" applyFill="1" applyBorder="1" applyAlignment="1">
      <alignment vertical="top"/>
    </xf>
    <xf numFmtId="171" fontId="18" fillId="13" borderId="46" xfId="3" applyNumberFormat="1" applyFont="1" applyFill="1" applyBorder="1" applyAlignment="1" applyProtection="1">
      <alignment horizontal="center" vertical="top"/>
    </xf>
    <xf numFmtId="38" fontId="18" fillId="13" borderId="46" xfId="3" applyNumberFormat="1" applyFont="1" applyFill="1" applyBorder="1" applyAlignment="1" applyProtection="1"/>
    <xf numFmtId="171" fontId="18" fillId="13" borderId="17" xfId="3" applyNumberFormat="1" applyFont="1" applyFill="1" applyBorder="1" applyAlignment="1" applyProtection="1">
      <alignment horizontal="center" vertical="top"/>
    </xf>
    <xf numFmtId="171" fontId="18"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7"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8"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8"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8"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8"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8"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7"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7"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7" fillId="13" borderId="0" xfId="0" applyFont="1" applyFill="1" applyAlignment="1">
      <alignment vertical="top"/>
    </xf>
    <xf numFmtId="171" fontId="18" fillId="13" borderId="0" xfId="0" applyNumberFormat="1" applyFont="1" applyFill="1" applyAlignment="1">
      <alignment horizontal="center" vertical="top" wrapText="1"/>
    </xf>
    <xf numFmtId="171" fontId="18" fillId="13" borderId="0" xfId="0" applyNumberFormat="1" applyFont="1" applyFill="1" applyAlignment="1">
      <alignment horizontal="center" vertical="top"/>
    </xf>
    <xf numFmtId="171" fontId="18" fillId="13" borderId="0" xfId="2" applyNumberFormat="1" applyFont="1" applyFill="1" applyBorder="1" applyAlignment="1" applyProtection="1">
      <alignment horizontal="center" vertical="top"/>
    </xf>
    <xf numFmtId="171" fontId="18" fillId="13" borderId="0" xfId="0" applyNumberFormat="1" applyFont="1" applyFill="1" applyAlignment="1" applyProtection="1">
      <alignment horizontal="center" vertical="top"/>
      <protection locked="0"/>
    </xf>
    <xf numFmtId="0" fontId="18" fillId="12" borderId="17" xfId="0" applyFont="1" applyFill="1" applyBorder="1" applyAlignment="1">
      <alignment vertical="top"/>
    </xf>
    <xf numFmtId="171" fontId="18" fillId="13" borderId="19" xfId="0" applyNumberFormat="1" applyFont="1" applyFill="1" applyBorder="1" applyAlignment="1">
      <alignment horizontal="center" vertical="top"/>
    </xf>
    <xf numFmtId="171" fontId="18" fillId="12" borderId="25" xfId="0" applyNumberFormat="1" applyFont="1" applyFill="1" applyBorder="1" applyAlignment="1">
      <alignment horizontal="center" vertical="top" wrapText="1"/>
    </xf>
    <xf numFmtId="171" fontId="18"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8"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5" xfId="0" applyNumberFormat="1" applyFont="1" applyFill="1" applyBorder="1" applyAlignment="1">
      <alignment horizontal="center" vertical="top" wrapText="1"/>
    </xf>
    <xf numFmtId="171" fontId="18" fillId="13" borderId="43"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4"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8"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8"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7" fillId="16" borderId="4" xfId="16" applyNumberFormat="1" applyFont="1" applyFill="1" applyBorder="1" applyAlignment="1" applyProtection="1">
      <alignment horizontal="center" vertical="top" wrapText="1"/>
      <protection locked="0"/>
    </xf>
    <xf numFmtId="168" fontId="17"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8"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3" fillId="15" borderId="4" xfId="0" applyFont="1" applyFill="1" applyBorder="1" applyAlignment="1">
      <alignment horizontal="center"/>
    </xf>
    <xf numFmtId="0" fontId="23" fillId="20" borderId="4" xfId="0" applyFont="1" applyFill="1" applyBorder="1" applyAlignment="1">
      <alignment horizontal="center"/>
    </xf>
    <xf numFmtId="166" fontId="23" fillId="18" borderId="4" xfId="0" applyNumberFormat="1" applyFont="1" applyFill="1" applyBorder="1" applyAlignment="1">
      <alignment horizontal="center"/>
    </xf>
    <xf numFmtId="0" fontId="23" fillId="21" borderId="4" xfId="0" applyFont="1" applyFill="1" applyBorder="1" applyAlignment="1">
      <alignment horizontal="center"/>
    </xf>
    <xf numFmtId="0" fontId="23" fillId="22" borderId="4" xfId="0" applyFont="1" applyFill="1" applyBorder="1" applyAlignment="1">
      <alignment horizontal="center"/>
    </xf>
    <xf numFmtId="0" fontId="0" fillId="23" borderId="4" xfId="0" applyFill="1" applyBorder="1" applyAlignment="1">
      <alignment horizontal="center"/>
    </xf>
    <xf numFmtId="0" fontId="23" fillId="24" borderId="4" xfId="0" applyFont="1" applyFill="1" applyBorder="1" applyAlignment="1">
      <alignment horizontal="center"/>
    </xf>
    <xf numFmtId="0" fontId="23" fillId="25" borderId="4" xfId="0" applyFont="1" applyFill="1" applyBorder="1" applyAlignment="1">
      <alignment horizontal="center"/>
    </xf>
    <xf numFmtId="0" fontId="23" fillId="11" borderId="4" xfId="0" applyFont="1" applyFill="1" applyBorder="1" applyAlignment="1">
      <alignment horizontal="center"/>
    </xf>
    <xf numFmtId="0" fontId="23" fillId="26" borderId="4" xfId="0" applyFont="1" applyFill="1" applyBorder="1" applyAlignment="1">
      <alignment horizontal="center"/>
    </xf>
    <xf numFmtId="38" fontId="0" fillId="27" borderId="4" xfId="0" applyNumberFormat="1" applyFill="1" applyBorder="1" applyAlignment="1">
      <alignment horizontal="center"/>
    </xf>
    <xf numFmtId="0" fontId="23" fillId="28" borderId="4" xfId="0" applyFont="1" applyFill="1" applyBorder="1" applyAlignment="1">
      <alignment horizontal="center"/>
    </xf>
    <xf numFmtId="0" fontId="23" fillId="14" borderId="4" xfId="0" applyFont="1" applyFill="1" applyBorder="1" applyAlignment="1">
      <alignment horizontal="center"/>
    </xf>
    <xf numFmtId="0" fontId="23" fillId="19" borderId="4" xfId="0" applyFont="1" applyFill="1" applyBorder="1" applyAlignment="1">
      <alignment horizontal="center"/>
    </xf>
    <xf numFmtId="168" fontId="17"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8" fillId="12" borderId="1" xfId="0" applyNumberFormat="1" applyFont="1" applyFill="1" applyBorder="1" applyAlignment="1">
      <alignment horizontal="center" vertical="top"/>
    </xf>
    <xf numFmtId="171" fontId="18" fillId="12" borderId="7" xfId="0" applyNumberFormat="1" applyFont="1" applyFill="1" applyBorder="1" applyAlignment="1">
      <alignment horizontal="center" vertical="top"/>
    </xf>
    <xf numFmtId="38" fontId="18" fillId="12" borderId="72" xfId="0" applyNumberFormat="1" applyFont="1" applyFill="1" applyBorder="1" applyAlignment="1">
      <alignment horizontal="center" vertical="top"/>
    </xf>
    <xf numFmtId="38" fontId="18" fillId="12" borderId="73" xfId="0" applyNumberFormat="1" applyFont="1" applyFill="1" applyBorder="1" applyAlignment="1">
      <alignment horizontal="center" vertical="top"/>
    </xf>
    <xf numFmtId="171" fontId="18" fillId="12" borderId="1" xfId="3" applyNumberFormat="1" applyFont="1" applyFill="1" applyBorder="1" applyAlignment="1" applyProtection="1">
      <alignment horizontal="center" vertical="top"/>
    </xf>
    <xf numFmtId="171" fontId="18" fillId="12" borderId="7" xfId="3" applyNumberFormat="1" applyFont="1" applyFill="1" applyBorder="1" applyAlignment="1" applyProtection="1">
      <alignment horizontal="center" vertical="top"/>
    </xf>
    <xf numFmtId="171" fontId="18"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8"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2" fillId="0" borderId="0" xfId="2" applyNumberFormat="1" applyFont="1" applyFill="1" applyBorder="1" applyAlignment="1" applyProtection="1">
      <alignment horizontal="center" vertical="top" wrapText="1"/>
    </xf>
    <xf numFmtId="0" fontId="23"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8"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7" fillId="13" borderId="45" xfId="0" applyNumberFormat="1" applyFont="1" applyFill="1" applyBorder="1" applyAlignment="1">
      <alignment horizontal="center" vertical="top" wrapText="1"/>
    </xf>
    <xf numFmtId="171" fontId="7" fillId="13" borderId="31" xfId="0" applyNumberFormat="1" applyFont="1" applyFill="1" applyBorder="1" applyAlignment="1">
      <alignment horizontal="center" vertical="top" wrapText="1"/>
    </xf>
    <xf numFmtId="0" fontId="0" fillId="13" borderId="19" xfId="0" applyFill="1" applyBorder="1">
      <alignment horizontal="left" wrapText="1"/>
    </xf>
    <xf numFmtId="167" fontId="7" fillId="0" borderId="12" xfId="0" applyNumberFormat="1" applyFont="1" applyBorder="1" applyAlignment="1">
      <alignment horizontal="center" wrapText="1"/>
    </xf>
    <xf numFmtId="10" fontId="7" fillId="0" borderId="12" xfId="2" applyNumberFormat="1" applyFont="1" applyFill="1" applyBorder="1" applyAlignment="1" applyProtection="1">
      <alignment horizontal="centerContinuous" vertical="center" wrapText="1"/>
    </xf>
    <xf numFmtId="0" fontId="23"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1" fillId="13" borderId="18" xfId="0" applyFont="1" applyFill="1" applyBorder="1" applyAlignment="1">
      <alignment vertical="top"/>
    </xf>
    <xf numFmtId="0" fontId="0" fillId="13" borderId="19" xfId="0" applyFill="1" applyBorder="1" applyAlignment="1">
      <alignment vertical="top"/>
    </xf>
    <xf numFmtId="0" fontId="7" fillId="13" borderId="19" xfId="0" applyFont="1" applyFill="1" applyBorder="1" applyAlignment="1">
      <alignment vertical="top"/>
    </xf>
    <xf numFmtId="0" fontId="21" fillId="13" borderId="0" xfId="0" applyFont="1" applyFill="1" applyAlignment="1">
      <alignment vertical="top"/>
    </xf>
    <xf numFmtId="0" fontId="17" fillId="13" borderId="20" xfId="0" applyFont="1" applyFill="1" applyBorder="1" applyAlignment="1">
      <alignment vertical="top"/>
    </xf>
    <xf numFmtId="0" fontId="18" fillId="13" borderId="21" xfId="0" applyFont="1" applyFill="1" applyBorder="1" applyAlignment="1">
      <alignment vertical="top"/>
    </xf>
    <xf numFmtId="0" fontId="7" fillId="13" borderId="21" xfId="0" applyFont="1" applyFill="1" applyBorder="1" applyAlignment="1">
      <alignment vertical="top"/>
    </xf>
    <xf numFmtId="0" fontId="0" fillId="13" borderId="21" xfId="0" applyFill="1" applyBorder="1" applyAlignment="1"/>
    <xf numFmtId="0" fontId="18"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0"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7"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7"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7"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7"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0" fontId="18" fillId="13" borderId="0" xfId="0" applyFont="1" applyFill="1" applyBorder="1" applyAlignment="1">
      <alignment vertical="top"/>
    </xf>
    <xf numFmtId="0" fontId="7" fillId="13" borderId="0" xfId="0" applyFont="1" applyFill="1" applyBorder="1" applyAlignment="1">
      <alignment vertical="top"/>
    </xf>
    <xf numFmtId="0" fontId="0" fillId="13" borderId="21" xfId="0" applyFill="1" applyBorder="1" applyAlignment="1">
      <alignment vertical="top"/>
    </xf>
    <xf numFmtId="171" fontId="0" fillId="0" borderId="26" xfId="0" applyNumberFormat="1" applyBorder="1" applyAlignment="1">
      <alignment horizontal="center" vertical="top" wrapText="1"/>
    </xf>
    <xf numFmtId="171" fontId="0" fillId="0" borderId="26" xfId="0" applyNumberFormat="1" applyBorder="1" applyAlignment="1">
      <alignment horizontal="center" vertical="top"/>
    </xf>
    <xf numFmtId="171" fontId="18" fillId="8" borderId="26" xfId="0" applyNumberFormat="1" applyFont="1" applyFill="1" applyBorder="1" applyAlignment="1">
      <alignment horizontal="center" vertical="top" wrapText="1"/>
    </xf>
    <xf numFmtId="171" fontId="0" fillId="8" borderId="28" xfId="0" applyNumberFormat="1" applyFill="1" applyBorder="1" applyAlignment="1">
      <alignment horizontal="center" vertical="top" wrapText="1"/>
    </xf>
    <xf numFmtId="171" fontId="0" fillId="8" borderId="29" xfId="0" applyNumberFormat="1" applyFill="1" applyBorder="1" applyAlignment="1">
      <alignment horizontal="center" vertical="top" wrapText="1"/>
    </xf>
    <xf numFmtId="171" fontId="18" fillId="8" borderId="0" xfId="0" applyNumberFormat="1" applyFont="1" applyFill="1" applyAlignment="1">
      <alignment horizontal="center" vertical="top" wrapText="1"/>
    </xf>
    <xf numFmtId="171" fontId="0" fillId="8" borderId="0" xfId="0" applyNumberFormat="1" applyFill="1" applyAlignment="1">
      <alignment horizontal="center" vertical="top" wrapText="1"/>
    </xf>
    <xf numFmtId="171" fontId="0" fillId="8" borderId="18" xfId="0" applyNumberFormat="1" applyFill="1" applyBorder="1" applyAlignment="1">
      <alignment horizontal="center" vertical="top" wrapText="1"/>
    </xf>
    <xf numFmtId="171" fontId="18" fillId="8" borderId="26" xfId="0" applyNumberFormat="1" applyFont="1" applyFill="1" applyBorder="1" applyAlignment="1">
      <alignment horizontal="center" vertical="top"/>
    </xf>
    <xf numFmtId="171" fontId="0" fillId="8" borderId="28" xfId="3" applyNumberFormat="1" applyFont="1" applyFill="1" applyBorder="1" applyAlignment="1" applyProtection="1">
      <alignment horizontal="center" vertical="top"/>
    </xf>
    <xf numFmtId="171" fontId="0" fillId="8" borderId="26" xfId="0" applyNumberFormat="1" applyFill="1" applyBorder="1" applyAlignment="1">
      <alignment horizontal="center" vertical="top"/>
    </xf>
    <xf numFmtId="171" fontId="0" fillId="8" borderId="25" xfId="0" applyNumberFormat="1" applyFill="1" applyBorder="1" applyAlignment="1">
      <alignment horizontal="center" vertical="top" wrapText="1"/>
    </xf>
    <xf numFmtId="171" fontId="0" fillId="8" borderId="26" xfId="0" applyNumberFormat="1" applyFill="1" applyBorder="1" applyAlignment="1">
      <alignment horizontal="center" vertical="top" wrapText="1"/>
    </xf>
    <xf numFmtId="0" fontId="0" fillId="0" borderId="0" xfId="0" applyAlignment="1">
      <alignment horizontal="left" vertical="top" wrapText="1"/>
    </xf>
    <xf numFmtId="168" fontId="7" fillId="0" borderId="15" xfId="16" applyNumberFormat="1" applyFont="1" applyFill="1" applyBorder="1" applyAlignment="1" applyProtection="1">
      <alignment horizontal="center" wrapText="1"/>
    </xf>
    <xf numFmtId="168" fontId="7" fillId="0" borderId="16" xfId="16" applyNumberFormat="1" applyFont="1" applyFill="1" applyBorder="1" applyAlignment="1" applyProtection="1">
      <alignment horizontal="center" wrapText="1"/>
    </xf>
    <xf numFmtId="168" fontId="7" fillId="0" borderId="17" xfId="16" applyNumberFormat="1" applyFont="1" applyFill="1" applyBorder="1" applyAlignment="1" applyProtection="1">
      <alignment horizontal="center" wrapText="1"/>
    </xf>
    <xf numFmtId="168" fontId="7" fillId="0" borderId="18" xfId="16" applyNumberFormat="1" applyFont="1" applyFill="1" applyBorder="1" applyAlignment="1" applyProtection="1">
      <alignment horizontal="center" wrapText="1"/>
    </xf>
    <xf numFmtId="168" fontId="7" fillId="0" borderId="0" xfId="16" applyNumberFormat="1" applyFont="1" applyFill="1" applyBorder="1" applyAlignment="1" applyProtection="1">
      <alignment horizontal="center" wrapText="1"/>
    </xf>
    <xf numFmtId="168" fontId="7" fillId="0" borderId="19" xfId="16" applyNumberFormat="1" applyFont="1" applyFill="1" applyBorder="1" applyAlignment="1" applyProtection="1">
      <alignment horizontal="center" wrapText="1"/>
    </xf>
  </cellXfs>
  <cellStyles count="28">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 after Jan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57150</xdr:rowOff>
        </xdr:from>
        <xdr:to>
          <xdr:col>5</xdr:col>
          <xdr:colOff>2200275</xdr:colOff>
          <xdr:row>2</xdr:row>
          <xdr:rowOff>19050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57150</xdr:rowOff>
        </xdr:from>
        <xdr:to>
          <xdr:col>5</xdr:col>
          <xdr:colOff>3371850</xdr:colOff>
          <xdr:row>2</xdr:row>
          <xdr:rowOff>19050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0</xdr:row>
          <xdr:rowOff>57150</xdr:rowOff>
        </xdr:from>
        <xdr:to>
          <xdr:col>14</xdr:col>
          <xdr:colOff>3305175</xdr:colOff>
          <xdr:row>2</xdr:row>
          <xdr:rowOff>19050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9525</xdr:rowOff>
        </xdr:from>
        <xdr:to>
          <xdr:col>35</xdr:col>
          <xdr:colOff>266700</xdr:colOff>
          <xdr:row>1</xdr:row>
          <xdr:rowOff>123825</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28575</xdr:rowOff>
        </xdr:from>
        <xdr:to>
          <xdr:col>5</xdr:col>
          <xdr:colOff>3181350</xdr:colOff>
          <xdr:row>1</xdr:row>
          <xdr:rowOff>133350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3.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workbookViewId="0"/>
  </sheetViews>
  <sheetFormatPr defaultColWidth="9.28515625" defaultRowHeight="12.75" x14ac:dyDescent="0.2"/>
  <cols>
    <col min="1" max="16384" width="9.28515625" style="79"/>
  </cols>
  <sheetData>
    <row r="1" spans="1:12" x14ac:dyDescent="0.2">
      <c r="A1" s="346"/>
      <c r="B1" s="346"/>
      <c r="C1" s="346"/>
      <c r="D1" s="346"/>
      <c r="E1" s="346"/>
      <c r="F1" s="346"/>
      <c r="G1" s="346"/>
      <c r="H1" s="346"/>
      <c r="I1" s="346"/>
      <c r="J1" s="346"/>
      <c r="K1" s="346"/>
      <c r="L1" s="346"/>
    </row>
    <row r="2" spans="1:12" x14ac:dyDescent="0.2">
      <c r="A2" s="346"/>
      <c r="B2" s="346"/>
      <c r="C2" s="346"/>
      <c r="D2" s="346"/>
      <c r="E2" s="346"/>
      <c r="F2" s="346"/>
      <c r="G2" s="346"/>
      <c r="H2" s="346"/>
      <c r="I2" s="346"/>
      <c r="J2" s="346"/>
      <c r="K2" s="346"/>
      <c r="L2" s="346"/>
    </row>
    <row r="3" spans="1:12" x14ac:dyDescent="0.2">
      <c r="A3" s="346"/>
      <c r="B3" s="346"/>
      <c r="C3" s="346"/>
      <c r="D3" s="346"/>
      <c r="E3" s="346"/>
      <c r="F3" s="346"/>
      <c r="G3" s="346"/>
      <c r="H3" s="346"/>
      <c r="I3" s="346"/>
      <c r="J3" s="346"/>
      <c r="K3" s="346"/>
      <c r="L3" s="346"/>
    </row>
    <row r="4" spans="1:12" x14ac:dyDescent="0.2">
      <c r="A4" s="346"/>
      <c r="B4" s="346"/>
      <c r="C4" s="346"/>
      <c r="D4" s="346"/>
      <c r="E4" s="346"/>
      <c r="F4" s="346"/>
      <c r="G4" s="346"/>
      <c r="H4" s="346"/>
      <c r="I4" s="346"/>
      <c r="J4" s="346"/>
      <c r="K4" s="346"/>
      <c r="L4" s="346"/>
    </row>
    <row r="5" spans="1:12" x14ac:dyDescent="0.2">
      <c r="A5" s="346"/>
      <c r="B5" s="346"/>
      <c r="C5" s="346"/>
      <c r="D5" s="346"/>
      <c r="E5" s="346"/>
      <c r="F5" s="346"/>
      <c r="G5" s="346"/>
      <c r="H5" s="346"/>
      <c r="I5" s="346"/>
      <c r="J5" s="346"/>
      <c r="K5" s="346"/>
      <c r="L5" s="346"/>
    </row>
    <row r="6" spans="1:12" x14ac:dyDescent="0.2">
      <c r="A6" s="346"/>
      <c r="B6" s="346"/>
      <c r="C6" s="346"/>
      <c r="D6" s="346"/>
      <c r="E6" s="346"/>
      <c r="F6" s="346"/>
      <c r="G6" s="346"/>
      <c r="H6" s="346"/>
      <c r="I6" s="346"/>
      <c r="J6" s="346"/>
      <c r="K6" s="346"/>
      <c r="L6" s="346"/>
    </row>
    <row r="7" spans="1:12" x14ac:dyDescent="0.2">
      <c r="A7" s="346"/>
      <c r="B7" s="346"/>
      <c r="C7" s="346"/>
      <c r="D7" s="346"/>
      <c r="E7" s="346"/>
      <c r="F7" s="346"/>
      <c r="G7" s="346"/>
      <c r="H7" s="346"/>
      <c r="I7" s="346"/>
      <c r="J7" s="346"/>
      <c r="K7" s="346"/>
      <c r="L7" s="346"/>
    </row>
    <row r="8" spans="1:12" x14ac:dyDescent="0.2">
      <c r="A8" s="346"/>
      <c r="B8" s="346"/>
      <c r="C8" s="346"/>
      <c r="D8" s="346"/>
      <c r="E8" s="346"/>
      <c r="F8" s="346"/>
      <c r="G8" s="346"/>
      <c r="H8" s="346"/>
      <c r="I8" s="346"/>
      <c r="J8" s="346"/>
      <c r="K8" s="346"/>
      <c r="L8" s="346"/>
    </row>
    <row r="9" spans="1:12" x14ac:dyDescent="0.2">
      <c r="A9" s="346"/>
      <c r="B9" s="346"/>
      <c r="C9" s="346"/>
      <c r="D9" s="346"/>
      <c r="E9" s="346"/>
      <c r="F9" s="346"/>
      <c r="G9" s="346"/>
      <c r="H9" s="346"/>
      <c r="I9" s="346"/>
      <c r="J9" s="346"/>
      <c r="K9" s="346"/>
      <c r="L9" s="346"/>
    </row>
    <row r="10" spans="1:12" x14ac:dyDescent="0.2">
      <c r="A10" s="346"/>
      <c r="B10" s="346"/>
      <c r="C10" s="346"/>
      <c r="D10" s="346"/>
      <c r="E10" s="346"/>
      <c r="F10" s="346"/>
      <c r="G10" s="346"/>
      <c r="H10" s="346"/>
      <c r="I10" s="346"/>
      <c r="J10" s="346"/>
      <c r="K10" s="346"/>
      <c r="L10" s="346"/>
    </row>
    <row r="11" spans="1:12" x14ac:dyDescent="0.2">
      <c r="A11" s="346"/>
      <c r="B11" s="346"/>
      <c r="C11" s="346"/>
      <c r="D11" s="346"/>
      <c r="E11" s="346"/>
      <c r="F11" s="346"/>
      <c r="G11" s="346"/>
      <c r="H11" s="346"/>
      <c r="I11" s="346"/>
      <c r="J11" s="346"/>
      <c r="K11" s="346"/>
      <c r="L11" s="346"/>
    </row>
    <row r="12" spans="1:12" x14ac:dyDescent="0.2">
      <c r="A12" s="346"/>
      <c r="B12" s="346"/>
      <c r="C12" s="346"/>
      <c r="D12" s="346"/>
      <c r="E12" s="346"/>
      <c r="F12" s="346"/>
      <c r="G12" s="346"/>
      <c r="H12" s="346"/>
      <c r="I12" s="346"/>
      <c r="J12" s="346"/>
      <c r="K12" s="346"/>
      <c r="L12" s="346"/>
    </row>
    <row r="13" spans="1:12" x14ac:dyDescent="0.2">
      <c r="A13" s="346"/>
      <c r="B13" s="346"/>
      <c r="C13" s="346"/>
      <c r="D13" s="346"/>
      <c r="E13" s="346"/>
      <c r="F13" s="346"/>
      <c r="G13" s="346"/>
      <c r="H13" s="346"/>
      <c r="I13" s="346"/>
      <c r="J13" s="346"/>
      <c r="K13" s="346"/>
      <c r="L13" s="346"/>
    </row>
    <row r="14" spans="1:12" x14ac:dyDescent="0.2">
      <c r="A14" s="346"/>
      <c r="B14" s="346"/>
      <c r="C14" s="346"/>
      <c r="D14" s="346"/>
      <c r="E14" s="346"/>
      <c r="F14" s="346"/>
      <c r="G14" s="346"/>
      <c r="H14" s="346"/>
      <c r="I14" s="346"/>
      <c r="J14" s="346"/>
      <c r="K14" s="346"/>
      <c r="L14" s="346"/>
    </row>
    <row r="15" spans="1:12" x14ac:dyDescent="0.2">
      <c r="A15" s="346"/>
      <c r="B15" s="346"/>
      <c r="C15" s="346"/>
      <c r="D15" s="346"/>
      <c r="E15" s="346"/>
      <c r="F15" s="346"/>
      <c r="G15" s="346"/>
      <c r="H15" s="346"/>
      <c r="I15" s="346"/>
      <c r="J15" s="346"/>
      <c r="K15" s="346"/>
      <c r="L15" s="346"/>
    </row>
    <row r="16" spans="1:12" x14ac:dyDescent="0.2">
      <c r="A16" s="346"/>
      <c r="B16" s="346"/>
      <c r="C16" s="346"/>
      <c r="D16" s="346"/>
      <c r="E16" s="346"/>
      <c r="F16" s="346"/>
      <c r="G16" s="346"/>
      <c r="H16" s="346"/>
      <c r="I16" s="346"/>
      <c r="J16" s="346"/>
      <c r="K16" s="346"/>
      <c r="L16" s="346"/>
    </row>
    <row r="17" spans="1:12" x14ac:dyDescent="0.2">
      <c r="A17" s="346"/>
      <c r="B17" s="346"/>
      <c r="C17" s="346"/>
      <c r="D17" s="346"/>
      <c r="E17" s="346"/>
      <c r="F17" s="346"/>
      <c r="G17" s="346"/>
      <c r="H17" s="346"/>
      <c r="I17" s="346"/>
      <c r="J17" s="346"/>
      <c r="K17" s="346"/>
      <c r="L17" s="346"/>
    </row>
    <row r="18" spans="1:12" x14ac:dyDescent="0.2">
      <c r="A18" s="346"/>
      <c r="B18" s="346"/>
      <c r="C18" s="346"/>
      <c r="D18" s="346"/>
      <c r="E18" s="346"/>
      <c r="F18" s="346"/>
      <c r="G18" s="346"/>
      <c r="H18" s="346"/>
      <c r="I18" s="346"/>
      <c r="J18" s="346"/>
      <c r="K18" s="346"/>
      <c r="L18" s="346"/>
    </row>
    <row r="19" spans="1:12" x14ac:dyDescent="0.2">
      <c r="A19" s="346"/>
      <c r="B19" s="346"/>
      <c r="C19" s="346"/>
      <c r="D19" s="346"/>
      <c r="E19" s="346"/>
      <c r="F19" s="346"/>
      <c r="G19" s="346"/>
      <c r="H19" s="346"/>
      <c r="I19" s="346"/>
      <c r="J19" s="346"/>
      <c r="K19" s="346"/>
      <c r="L19" s="346"/>
    </row>
    <row r="20" spans="1:12" x14ac:dyDescent="0.2">
      <c r="A20" s="346"/>
      <c r="B20" s="346"/>
      <c r="C20" s="346"/>
      <c r="D20" s="346"/>
      <c r="E20" s="346"/>
      <c r="F20" s="346"/>
      <c r="G20" s="346"/>
      <c r="H20" s="346"/>
      <c r="I20" s="346"/>
      <c r="J20" s="346"/>
      <c r="K20" s="346"/>
      <c r="L20" s="346"/>
    </row>
    <row r="21" spans="1:12" x14ac:dyDescent="0.2">
      <c r="A21" s="346"/>
      <c r="B21" s="346"/>
      <c r="C21" s="346"/>
      <c r="D21" s="346"/>
      <c r="E21" s="346"/>
      <c r="F21" s="346"/>
      <c r="G21" s="346"/>
      <c r="H21" s="346"/>
      <c r="I21" s="346"/>
      <c r="J21" s="346"/>
      <c r="K21" s="346"/>
      <c r="L21" s="346"/>
    </row>
    <row r="22" spans="1:12" x14ac:dyDescent="0.2">
      <c r="A22" s="346"/>
      <c r="B22" s="346"/>
      <c r="C22" s="346"/>
      <c r="D22" s="346"/>
      <c r="E22" s="346"/>
      <c r="F22" s="346"/>
      <c r="G22" s="346"/>
      <c r="H22" s="346"/>
      <c r="I22" s="346"/>
      <c r="J22" s="346"/>
      <c r="K22" s="346"/>
      <c r="L22" s="346"/>
    </row>
    <row r="23" spans="1:12" x14ac:dyDescent="0.2">
      <c r="A23" s="346"/>
      <c r="B23" s="346"/>
      <c r="C23" s="346"/>
      <c r="D23" s="346"/>
      <c r="E23" s="346"/>
      <c r="F23" s="346"/>
      <c r="G23" s="346"/>
      <c r="H23" s="346"/>
      <c r="I23" s="346"/>
      <c r="J23" s="346"/>
      <c r="K23" s="346"/>
      <c r="L23" s="346"/>
    </row>
    <row r="24" spans="1:12" x14ac:dyDescent="0.2">
      <c r="A24" s="346"/>
      <c r="B24" s="346"/>
      <c r="C24" s="346"/>
      <c r="D24" s="346"/>
      <c r="E24" s="346"/>
      <c r="F24" s="346"/>
      <c r="G24" s="346"/>
      <c r="H24" s="346"/>
      <c r="I24" s="346"/>
      <c r="J24" s="346"/>
      <c r="K24" s="346"/>
      <c r="L24" s="346"/>
    </row>
    <row r="25" spans="1:12" x14ac:dyDescent="0.2">
      <c r="A25" s="346"/>
      <c r="B25" s="346"/>
      <c r="C25" s="346"/>
      <c r="D25" s="346"/>
      <c r="E25" s="346"/>
      <c r="F25" s="346"/>
      <c r="G25" s="346"/>
      <c r="H25" s="346"/>
      <c r="I25" s="346"/>
      <c r="J25" s="346"/>
      <c r="K25" s="346"/>
      <c r="L25" s="346"/>
    </row>
    <row r="26" spans="1:12" x14ac:dyDescent="0.2">
      <c r="A26" s="346"/>
      <c r="B26" s="346"/>
      <c r="C26" s="346"/>
      <c r="D26" s="346"/>
      <c r="E26" s="346"/>
      <c r="F26" s="346"/>
      <c r="G26" s="346"/>
      <c r="H26" s="346"/>
      <c r="I26" s="346"/>
      <c r="J26" s="346"/>
      <c r="K26" s="346"/>
      <c r="L26" s="346"/>
    </row>
    <row r="27" spans="1:12" x14ac:dyDescent="0.2">
      <c r="A27" s="346"/>
      <c r="B27" s="346"/>
      <c r="C27" s="346"/>
      <c r="D27" s="346"/>
      <c r="E27" s="346"/>
      <c r="F27" s="346"/>
      <c r="G27" s="346"/>
      <c r="H27" s="346"/>
      <c r="I27" s="346"/>
      <c r="J27" s="346"/>
      <c r="K27" s="346"/>
      <c r="L27" s="346"/>
    </row>
    <row r="28" spans="1:12" x14ac:dyDescent="0.2">
      <c r="A28" s="346"/>
      <c r="B28" s="346"/>
      <c r="C28" s="346"/>
      <c r="D28" s="346"/>
      <c r="E28" s="346"/>
      <c r="F28" s="346"/>
      <c r="G28" s="346"/>
      <c r="H28" s="346"/>
      <c r="I28" s="346"/>
      <c r="J28" s="346"/>
      <c r="K28" s="346"/>
      <c r="L28" s="346"/>
    </row>
    <row r="29" spans="1:12" x14ac:dyDescent="0.2">
      <c r="A29" s="346"/>
      <c r="B29" s="346"/>
      <c r="C29" s="346"/>
      <c r="D29" s="346"/>
      <c r="E29" s="346"/>
      <c r="F29" s="346"/>
      <c r="G29" s="346"/>
      <c r="H29" s="346"/>
      <c r="I29" s="346"/>
      <c r="J29" s="346"/>
      <c r="K29" s="346"/>
      <c r="L29" s="346"/>
    </row>
    <row r="30" spans="1:12" x14ac:dyDescent="0.2">
      <c r="A30" s="346"/>
      <c r="B30" s="346"/>
      <c r="C30" s="346"/>
      <c r="D30" s="346"/>
      <c r="E30" s="346"/>
      <c r="F30" s="346"/>
      <c r="G30" s="346"/>
      <c r="H30" s="346"/>
      <c r="I30" s="346"/>
      <c r="J30" s="346"/>
      <c r="K30" s="346"/>
      <c r="L30" s="346"/>
    </row>
    <row r="31" spans="1:12" x14ac:dyDescent="0.2">
      <c r="A31" s="346"/>
      <c r="B31" s="346"/>
      <c r="C31" s="346"/>
      <c r="D31" s="346"/>
      <c r="E31" s="346"/>
      <c r="F31" s="346"/>
      <c r="G31" s="346"/>
      <c r="H31" s="346"/>
      <c r="I31" s="346"/>
      <c r="J31" s="346"/>
      <c r="K31" s="346"/>
      <c r="L31" s="346"/>
    </row>
    <row r="32" spans="1:12" x14ac:dyDescent="0.2">
      <c r="A32" s="346"/>
      <c r="B32" s="346"/>
      <c r="C32" s="346"/>
      <c r="D32" s="346"/>
      <c r="E32" s="346"/>
      <c r="F32" s="346"/>
      <c r="G32" s="346"/>
      <c r="H32" s="346"/>
      <c r="I32" s="346"/>
      <c r="J32" s="346"/>
      <c r="K32" s="346"/>
      <c r="L32" s="346"/>
    </row>
    <row r="33" spans="1:12" x14ac:dyDescent="0.2">
      <c r="A33" s="346"/>
      <c r="B33" s="346"/>
      <c r="C33" s="346"/>
      <c r="D33" s="346"/>
      <c r="E33" s="346"/>
      <c r="F33" s="346"/>
      <c r="G33" s="346"/>
      <c r="H33" s="346"/>
      <c r="I33" s="346"/>
      <c r="J33" s="346"/>
      <c r="K33" s="346"/>
      <c r="L33" s="346"/>
    </row>
    <row r="34" spans="1:12" x14ac:dyDescent="0.2">
      <c r="A34" s="346"/>
      <c r="B34" s="346"/>
      <c r="C34" s="346"/>
      <c r="D34" s="346"/>
      <c r="E34" s="346"/>
      <c r="F34" s="346"/>
      <c r="G34" s="346"/>
      <c r="H34" s="346"/>
      <c r="I34" s="346"/>
      <c r="J34" s="346"/>
      <c r="K34" s="346"/>
      <c r="L34" s="346"/>
    </row>
    <row r="35" spans="1:12" x14ac:dyDescent="0.2">
      <c r="A35" s="346"/>
      <c r="B35" s="346"/>
      <c r="C35" s="346"/>
      <c r="D35" s="346"/>
      <c r="E35" s="346"/>
      <c r="F35" s="346"/>
      <c r="G35" s="346"/>
      <c r="H35" s="346"/>
      <c r="I35" s="346"/>
      <c r="J35" s="346"/>
      <c r="K35" s="346"/>
      <c r="L35" s="346"/>
    </row>
    <row r="36" spans="1:12" x14ac:dyDescent="0.2">
      <c r="A36" s="346"/>
      <c r="B36" s="346"/>
      <c r="C36" s="346"/>
      <c r="D36" s="346"/>
      <c r="E36" s="346"/>
      <c r="F36" s="346"/>
      <c r="G36" s="346"/>
      <c r="H36" s="346"/>
      <c r="I36" s="346"/>
      <c r="J36" s="346"/>
      <c r="K36" s="346"/>
      <c r="L36" s="346"/>
    </row>
    <row r="37" spans="1:12" x14ac:dyDescent="0.2">
      <c r="A37" s="346"/>
      <c r="B37" s="346"/>
      <c r="C37" s="346"/>
      <c r="D37" s="346"/>
      <c r="E37" s="346"/>
      <c r="F37" s="346"/>
      <c r="G37" s="346"/>
      <c r="H37" s="346"/>
      <c r="I37" s="346"/>
      <c r="J37" s="346"/>
      <c r="K37" s="346"/>
      <c r="L37" s="346"/>
    </row>
    <row r="38" spans="1:12" x14ac:dyDescent="0.2">
      <c r="A38" s="346"/>
      <c r="B38" s="346"/>
      <c r="C38" s="346"/>
      <c r="D38" s="346"/>
      <c r="E38" s="346"/>
      <c r="F38" s="346"/>
      <c r="G38" s="346"/>
      <c r="H38" s="346"/>
      <c r="I38" s="346"/>
      <c r="J38" s="346"/>
      <c r="K38" s="346"/>
      <c r="L38" s="346"/>
    </row>
    <row r="39" spans="1:12" x14ac:dyDescent="0.2">
      <c r="A39" s="346"/>
      <c r="B39" s="346"/>
      <c r="C39" s="346"/>
      <c r="D39" s="346"/>
      <c r="E39" s="346"/>
      <c r="F39" s="346"/>
      <c r="G39" s="346"/>
      <c r="H39" s="346"/>
      <c r="I39" s="346"/>
      <c r="J39" s="346"/>
      <c r="K39" s="346"/>
      <c r="L39" s="346"/>
    </row>
    <row r="40" spans="1:12" x14ac:dyDescent="0.2">
      <c r="A40" s="346"/>
      <c r="B40" s="346"/>
      <c r="C40" s="346"/>
      <c r="D40" s="346"/>
      <c r="E40" s="346"/>
      <c r="F40" s="346"/>
      <c r="G40" s="346"/>
      <c r="H40" s="346"/>
      <c r="I40" s="346"/>
      <c r="J40" s="346"/>
      <c r="K40" s="346"/>
      <c r="L40" s="346"/>
    </row>
    <row r="41" spans="1:12" x14ac:dyDescent="0.2">
      <c r="A41" s="346"/>
      <c r="B41" s="346"/>
      <c r="C41" s="346"/>
      <c r="D41" s="346"/>
      <c r="E41" s="346"/>
      <c r="F41" s="346"/>
      <c r="G41" s="346"/>
      <c r="H41" s="346"/>
      <c r="I41" s="346"/>
      <c r="J41" s="346"/>
      <c r="K41" s="346"/>
      <c r="L41" s="346"/>
    </row>
    <row r="42" spans="1:12" x14ac:dyDescent="0.2">
      <c r="A42" s="346"/>
      <c r="B42" s="346"/>
      <c r="C42" s="346"/>
      <c r="D42" s="346"/>
      <c r="E42" s="346"/>
      <c r="F42" s="346"/>
      <c r="G42" s="346"/>
      <c r="H42" s="346"/>
      <c r="I42" s="346"/>
      <c r="J42" s="346"/>
      <c r="K42" s="346"/>
      <c r="L42" s="346"/>
    </row>
    <row r="43" spans="1:12" x14ac:dyDescent="0.2">
      <c r="A43" s="346"/>
      <c r="B43" s="346"/>
      <c r="C43" s="346"/>
      <c r="D43" s="346"/>
      <c r="E43" s="346"/>
      <c r="F43" s="346"/>
      <c r="G43" s="346"/>
      <c r="H43" s="346"/>
      <c r="I43" s="346"/>
      <c r="J43" s="346"/>
      <c r="K43" s="346"/>
      <c r="L43" s="346"/>
    </row>
    <row r="44" spans="1:12" x14ac:dyDescent="0.2">
      <c r="A44" s="346"/>
      <c r="B44" s="346"/>
      <c r="C44" s="346"/>
      <c r="D44" s="346"/>
      <c r="E44" s="346"/>
      <c r="F44" s="346"/>
      <c r="G44" s="346"/>
      <c r="H44" s="346"/>
      <c r="I44" s="346"/>
      <c r="J44" s="346"/>
      <c r="K44" s="346"/>
      <c r="L44" s="346"/>
    </row>
    <row r="45" spans="1:12" x14ac:dyDescent="0.2">
      <c r="A45" s="346"/>
      <c r="B45" s="346"/>
      <c r="C45" s="346"/>
      <c r="D45" s="346"/>
      <c r="E45" s="346"/>
      <c r="F45" s="346"/>
      <c r="G45" s="346"/>
      <c r="H45" s="346"/>
      <c r="I45" s="346"/>
      <c r="J45" s="346"/>
      <c r="K45" s="346"/>
      <c r="L45" s="346"/>
    </row>
    <row r="46" spans="1:12" x14ac:dyDescent="0.2">
      <c r="A46" s="346"/>
      <c r="B46" s="346"/>
      <c r="C46" s="346"/>
      <c r="D46" s="346"/>
      <c r="E46" s="346"/>
      <c r="F46" s="346"/>
      <c r="G46" s="346"/>
      <c r="H46" s="346"/>
      <c r="I46" s="346"/>
      <c r="J46" s="346"/>
      <c r="K46" s="346"/>
      <c r="L46" s="346"/>
    </row>
    <row r="47" spans="1:12" x14ac:dyDescent="0.2">
      <c r="A47" s="346"/>
      <c r="B47" s="346"/>
      <c r="C47" s="346"/>
      <c r="D47" s="346"/>
      <c r="E47" s="346"/>
      <c r="F47" s="346"/>
      <c r="G47" s="346"/>
      <c r="H47" s="346"/>
      <c r="I47" s="346"/>
      <c r="J47" s="346"/>
      <c r="K47" s="346"/>
      <c r="L47" s="346"/>
    </row>
    <row r="48" spans="1:12" x14ac:dyDescent="0.2">
      <c r="A48" s="346"/>
      <c r="B48" s="346"/>
      <c r="C48" s="346"/>
      <c r="D48" s="346"/>
      <c r="E48" s="346"/>
      <c r="F48" s="346"/>
      <c r="G48" s="346"/>
      <c r="H48" s="346"/>
      <c r="I48" s="346"/>
      <c r="J48" s="346"/>
      <c r="K48" s="346"/>
      <c r="L48" s="346"/>
    </row>
    <row r="49" spans="1:12" x14ac:dyDescent="0.2">
      <c r="A49" s="346"/>
      <c r="B49" s="346"/>
      <c r="C49" s="346"/>
      <c r="D49" s="346"/>
      <c r="E49" s="346"/>
      <c r="F49" s="346"/>
      <c r="G49" s="346"/>
      <c r="H49" s="346"/>
      <c r="I49" s="346"/>
      <c r="J49" s="346"/>
      <c r="K49" s="346"/>
      <c r="L49" s="346"/>
    </row>
    <row r="50" spans="1:12" x14ac:dyDescent="0.2">
      <c r="A50" s="346"/>
      <c r="B50" s="346"/>
      <c r="C50" s="346"/>
      <c r="D50" s="346"/>
      <c r="E50" s="346"/>
      <c r="F50" s="346"/>
      <c r="G50" s="346"/>
      <c r="H50" s="346"/>
      <c r="I50" s="346"/>
      <c r="J50" s="346"/>
      <c r="K50" s="346"/>
      <c r="L50" s="346"/>
    </row>
    <row r="51" spans="1:12" x14ac:dyDescent="0.2">
      <c r="A51" s="346"/>
      <c r="B51" s="346"/>
      <c r="C51" s="346"/>
      <c r="D51" s="346"/>
      <c r="E51" s="346"/>
      <c r="F51" s="346"/>
      <c r="G51" s="346"/>
      <c r="H51" s="346"/>
      <c r="I51" s="346"/>
      <c r="J51" s="346"/>
      <c r="K51" s="346"/>
      <c r="L51" s="346"/>
    </row>
    <row r="52" spans="1:12" x14ac:dyDescent="0.2">
      <c r="A52" s="346"/>
      <c r="B52" s="346"/>
      <c r="C52" s="346"/>
      <c r="D52" s="346"/>
      <c r="E52" s="346"/>
      <c r="F52" s="346"/>
      <c r="G52" s="346"/>
      <c r="H52" s="346"/>
      <c r="I52" s="346"/>
      <c r="J52" s="346"/>
      <c r="K52" s="346"/>
      <c r="L52" s="346"/>
    </row>
    <row r="53" spans="1:12" x14ac:dyDescent="0.2">
      <c r="A53" s="346"/>
      <c r="B53" s="346"/>
      <c r="C53" s="346"/>
      <c r="D53" s="346"/>
      <c r="E53" s="346"/>
      <c r="F53" s="346"/>
      <c r="G53" s="346"/>
      <c r="H53" s="346"/>
      <c r="I53" s="346"/>
      <c r="J53" s="346"/>
      <c r="K53" s="346"/>
      <c r="L53" s="346"/>
    </row>
    <row r="54" spans="1:12" x14ac:dyDescent="0.2">
      <c r="A54" s="346"/>
      <c r="B54" s="346"/>
      <c r="C54" s="346"/>
      <c r="D54" s="346"/>
      <c r="E54" s="346"/>
      <c r="F54" s="346"/>
      <c r="G54" s="346"/>
      <c r="H54" s="346"/>
      <c r="I54" s="346"/>
      <c r="J54" s="346"/>
      <c r="K54" s="346"/>
      <c r="L54" s="346"/>
    </row>
    <row r="55" spans="1:12" x14ac:dyDescent="0.2">
      <c r="A55" s="346"/>
      <c r="B55" s="346"/>
      <c r="C55" s="346"/>
      <c r="D55" s="346"/>
      <c r="E55" s="346"/>
      <c r="F55" s="346"/>
      <c r="G55" s="346"/>
      <c r="H55" s="346"/>
      <c r="I55" s="346"/>
      <c r="J55" s="346"/>
      <c r="K55" s="346"/>
      <c r="L55" s="346"/>
    </row>
    <row r="56" spans="1:12" x14ac:dyDescent="0.2">
      <c r="A56" s="346"/>
      <c r="B56" s="346"/>
      <c r="C56" s="346"/>
      <c r="D56" s="346"/>
      <c r="E56" s="346"/>
      <c r="F56" s="346"/>
      <c r="G56" s="346"/>
      <c r="H56" s="346"/>
      <c r="I56" s="346"/>
      <c r="J56" s="346"/>
      <c r="K56" s="346"/>
      <c r="L56" s="346"/>
    </row>
    <row r="57" spans="1:12" x14ac:dyDescent="0.2">
      <c r="A57" s="346"/>
      <c r="B57" s="346"/>
      <c r="C57" s="346"/>
      <c r="D57" s="346"/>
      <c r="E57" s="346"/>
      <c r="F57" s="346"/>
      <c r="G57" s="346"/>
      <c r="H57" s="346"/>
      <c r="I57" s="346"/>
      <c r="J57" s="346"/>
      <c r="K57" s="346"/>
      <c r="L57" s="346"/>
    </row>
    <row r="58" spans="1:12" x14ac:dyDescent="0.2">
      <c r="A58" s="346"/>
      <c r="B58" s="346"/>
      <c r="C58" s="346"/>
      <c r="D58" s="346"/>
      <c r="E58" s="346"/>
      <c r="F58" s="346"/>
      <c r="G58" s="346"/>
      <c r="H58" s="346"/>
      <c r="I58" s="346"/>
      <c r="J58" s="346"/>
      <c r="K58" s="346"/>
      <c r="L58" s="346"/>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topLeftCell="E1" zoomScale="70" zoomScaleNormal="70" workbookViewId="0">
      <selection activeCell="E522" sqref="E522"/>
    </sheetView>
  </sheetViews>
  <sheetFormatPr defaultColWidth="9.28515625" defaultRowHeight="12.75" outlineLevelRow="2" x14ac:dyDescent="0.2"/>
  <cols>
    <col min="1" max="1" width="3.28515625" style="79" customWidth="1"/>
    <col min="2" max="2" width="2.5703125" style="2" customWidth="1"/>
    <col min="3" max="4" width="9" style="2" customWidth="1"/>
    <col min="5" max="5" width="9.42578125" style="2" customWidth="1"/>
    <col min="6" max="6" width="107.42578125" style="2" bestFit="1" customWidth="1"/>
    <col min="7" max="7" width="15.42578125" style="154" bestFit="1" customWidth="1"/>
    <col min="8" max="9" width="19.28515625" style="79" customWidth="1"/>
    <col min="10" max="10" width="19.28515625" style="155" customWidth="1"/>
    <col min="11" max="12" width="19.28515625" style="79" customWidth="1"/>
    <col min="13" max="13" width="19.28515625" style="156" customWidth="1"/>
    <col min="14" max="19" width="19.28515625" style="79" customWidth="1"/>
    <col min="20" max="20" width="21.28515625" style="79" customWidth="1"/>
    <col min="21" max="21" width="21.42578125" style="79" customWidth="1"/>
    <col min="22" max="22" width="21" style="79" customWidth="1"/>
    <col min="23" max="23" width="19.28515625" style="79" customWidth="1"/>
    <col min="24" max="24" width="3.42578125" style="79" customWidth="1"/>
    <col min="25" max="25" width="78.28515625" style="79" customWidth="1"/>
    <col min="26" max="26" width="25.5703125" style="79" bestFit="1" customWidth="1"/>
    <col min="27" max="27" width="34.28515625" style="79" bestFit="1" customWidth="1"/>
    <col min="28" max="28" width="27.85546875" style="79" bestFit="1" customWidth="1"/>
    <col min="29" max="29" width="17.28515625" style="79" bestFit="1" customWidth="1"/>
    <col min="30" max="30" width="25.42578125" style="79" bestFit="1" customWidth="1"/>
    <col min="31" max="31" width="11.140625" style="79" customWidth="1"/>
    <col min="32" max="33" width="9.28515625" style="79" customWidth="1"/>
    <col min="34" max="34" width="19" style="79" bestFit="1" customWidth="1"/>
    <col min="35" max="35" width="14.5703125" style="79" customWidth="1"/>
    <col min="36" max="38" width="9.28515625" style="79"/>
    <col min="39" max="39" width="28.5703125" style="79" customWidth="1"/>
    <col min="40" max="40" width="17.5703125" style="79" customWidth="1"/>
    <col min="41" max="16384" width="9.28515625" style="79"/>
  </cols>
  <sheetData>
    <row r="2" spans="2:39" x14ac:dyDescent="0.2">
      <c r="K2" s="393"/>
      <c r="L2" s="393"/>
    </row>
    <row r="3" spans="2:39" s="132" customFormat="1" ht="16.5" thickBot="1" x14ac:dyDescent="0.3">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25">
      <c r="B4" s="104" t="s">
        <v>2</v>
      </c>
      <c r="C4" s="105"/>
      <c r="D4" s="105"/>
      <c r="E4" s="105"/>
      <c r="F4" s="396" t="s">
        <v>3</v>
      </c>
      <c r="G4" s="110"/>
      <c r="H4" s="111" t="s">
        <v>4</v>
      </c>
      <c r="I4" s="112"/>
      <c r="J4" s="112"/>
      <c r="K4" s="113"/>
      <c r="L4" s="112"/>
      <c r="M4" s="112"/>
      <c r="N4" s="112"/>
      <c r="O4" s="112"/>
      <c r="P4" s="112"/>
      <c r="Q4" s="112"/>
      <c r="R4" s="112"/>
      <c r="S4" s="112"/>
      <c r="T4" s="112"/>
      <c r="U4" s="112"/>
      <c r="V4" s="112"/>
      <c r="W4" s="114"/>
      <c r="Y4" s="114"/>
    </row>
    <row r="5" spans="2:39" s="132" customFormat="1" ht="16.5" thickBot="1" x14ac:dyDescent="0.25">
      <c r="B5" s="104" t="s">
        <v>5</v>
      </c>
      <c r="C5" s="105"/>
      <c r="D5" s="105"/>
      <c r="E5" s="105"/>
      <c r="F5" s="394">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5" thickBot="1" x14ac:dyDescent="0.25">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49" t="s">
        <v>10</v>
      </c>
      <c r="AB6" s="450" t="s">
        <v>11</v>
      </c>
      <c r="AC6" s="450" t="s">
        <v>12</v>
      </c>
      <c r="AD6" s="450" t="s">
        <v>13</v>
      </c>
    </row>
    <row r="7" spans="2:39" s="132" customFormat="1" ht="15.75" x14ac:dyDescent="0.2">
      <c r="B7" s="344" t="s">
        <v>14</v>
      </c>
      <c r="C7" s="135"/>
      <c r="D7" s="135"/>
      <c r="E7" s="135"/>
      <c r="F7" s="135"/>
      <c r="G7" s="136"/>
      <c r="H7" s="137"/>
      <c r="I7" s="138"/>
      <c r="J7" s="138"/>
      <c r="K7" s="139"/>
      <c r="L7" s="138"/>
      <c r="M7" s="140"/>
      <c r="N7" s="138"/>
      <c r="O7" s="138"/>
      <c r="P7" s="138"/>
      <c r="Q7" s="138"/>
      <c r="R7" s="138"/>
      <c r="S7" s="138"/>
      <c r="T7" s="138"/>
      <c r="U7" s="138"/>
      <c r="V7" s="138"/>
      <c r="W7" s="136"/>
      <c r="Y7" s="136"/>
      <c r="AA7" s="136"/>
      <c r="AB7" s="379"/>
      <c r="AC7" s="379"/>
      <c r="AD7" s="379"/>
    </row>
    <row r="8" spans="2:39" x14ac:dyDescent="0.2">
      <c r="B8" s="35"/>
      <c r="C8" s="33" t="s">
        <v>15</v>
      </c>
      <c r="D8" s="33"/>
      <c r="E8" s="34"/>
      <c r="F8" s="34"/>
      <c r="G8" s="57"/>
      <c r="H8" s="58"/>
      <c r="I8" s="43"/>
      <c r="J8" s="43"/>
      <c r="K8" s="46"/>
      <c r="L8" s="43"/>
      <c r="M8" s="45"/>
      <c r="N8" s="43"/>
      <c r="O8" s="43"/>
      <c r="P8" s="43"/>
      <c r="Q8" s="43"/>
      <c r="R8" s="43"/>
      <c r="S8" s="43"/>
      <c r="T8" s="43"/>
      <c r="U8" s="43"/>
      <c r="V8" s="43"/>
      <c r="W8" s="42"/>
      <c r="Y8" s="380"/>
      <c r="AA8" s="451"/>
      <c r="AB8" s="451"/>
      <c r="AC8" s="451"/>
      <c r="AD8" s="452"/>
    </row>
    <row r="9" spans="2:39" x14ac:dyDescent="0.2">
      <c r="B9" s="35"/>
      <c r="C9" s="33"/>
      <c r="D9" s="33"/>
      <c r="E9" s="34"/>
      <c r="F9" s="37" t="s">
        <v>16</v>
      </c>
      <c r="G9" s="355"/>
      <c r="H9" s="58"/>
      <c r="I9" s="43"/>
      <c r="J9" s="43"/>
      <c r="K9" s="46"/>
      <c r="L9" s="43"/>
      <c r="M9" s="45"/>
      <c r="N9" s="43"/>
      <c r="O9" s="43"/>
      <c r="P9" s="43"/>
      <c r="Q9" s="43"/>
      <c r="R9" s="43"/>
      <c r="S9" s="43"/>
      <c r="T9" s="43"/>
      <c r="U9" s="43"/>
      <c r="V9" s="43"/>
      <c r="W9" s="42"/>
      <c r="Y9" s="380"/>
      <c r="AA9" s="456" t="s">
        <v>17</v>
      </c>
      <c r="AB9" s="455" t="s">
        <v>18</v>
      </c>
      <c r="AC9" s="455" t="s">
        <v>18</v>
      </c>
      <c r="AD9" s="464" t="s">
        <v>19</v>
      </c>
    </row>
    <row r="10" spans="2:39" x14ac:dyDescent="0.2">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0"/>
      <c r="AA10" s="457"/>
      <c r="AB10" s="451"/>
      <c r="AC10" s="451"/>
      <c r="AD10" s="463" t="s">
        <v>21</v>
      </c>
    </row>
    <row r="11" spans="2:39" outlineLevel="1" x14ac:dyDescent="0.2">
      <c r="B11" s="35"/>
      <c r="C11" s="34"/>
      <c r="D11" s="71"/>
      <c r="E11" s="72"/>
      <c r="F11" s="36" t="s">
        <v>22</v>
      </c>
      <c r="G11" s="356"/>
      <c r="H11" s="359"/>
      <c r="I11" s="360"/>
      <c r="J11" s="360"/>
      <c r="K11" s="361"/>
      <c r="L11" s="362"/>
      <c r="M11" s="360"/>
      <c r="N11" s="360"/>
      <c r="O11" s="360"/>
      <c r="P11" s="360"/>
      <c r="Q11" s="360"/>
      <c r="R11" s="360"/>
      <c r="S11" s="360"/>
      <c r="T11" s="360"/>
      <c r="U11" s="360"/>
      <c r="V11" s="363"/>
      <c r="W11" s="355"/>
      <c r="Y11" s="381"/>
      <c r="AA11" s="456" t="s">
        <v>17</v>
      </c>
      <c r="AB11" s="519" t="s">
        <v>23</v>
      </c>
      <c r="AC11" s="456" t="s">
        <v>24</v>
      </c>
      <c r="AD11" s="466" t="s">
        <v>25</v>
      </c>
    </row>
    <row r="12" spans="2:39" outlineLevel="1" x14ac:dyDescent="0.2">
      <c r="B12" s="35"/>
      <c r="C12" s="71"/>
      <c r="D12" s="71"/>
      <c r="E12" s="71"/>
      <c r="F12" s="36" t="s">
        <v>26</v>
      </c>
      <c r="G12" s="355"/>
      <c r="H12" s="51"/>
      <c r="I12" s="50"/>
      <c r="J12" s="50"/>
      <c r="K12" s="52"/>
      <c r="L12" s="50"/>
      <c r="M12" s="50"/>
      <c r="N12" s="50"/>
      <c r="O12" s="50"/>
      <c r="P12" s="50"/>
      <c r="Q12" s="50"/>
      <c r="R12" s="50"/>
      <c r="S12" s="50"/>
      <c r="T12" s="50"/>
      <c r="U12" s="50"/>
      <c r="V12" s="50"/>
      <c r="W12" s="56"/>
      <c r="Y12" s="381"/>
      <c r="AA12" s="456" t="s">
        <v>17</v>
      </c>
      <c r="AB12" s="455" t="s">
        <v>18</v>
      </c>
      <c r="AC12" s="455" t="s">
        <v>18</v>
      </c>
      <c r="AD12" s="464" t="s">
        <v>19</v>
      </c>
    </row>
    <row r="13" spans="2:39" x14ac:dyDescent="0.2">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2"/>
      <c r="AA13" s="457"/>
      <c r="AB13" s="451"/>
      <c r="AC13" s="451"/>
      <c r="AD13" s="463" t="s">
        <v>21</v>
      </c>
    </row>
    <row r="14" spans="2:39" outlineLevel="1" x14ac:dyDescent="0.2">
      <c r="B14" s="35"/>
      <c r="C14" s="71"/>
      <c r="D14" s="71"/>
      <c r="E14" s="71"/>
      <c r="F14" s="37" t="s">
        <v>28</v>
      </c>
      <c r="G14" s="355"/>
      <c r="H14" s="51"/>
      <c r="I14" s="50"/>
      <c r="J14" s="50"/>
      <c r="K14" s="52"/>
      <c r="L14" s="50"/>
      <c r="M14" s="50"/>
      <c r="N14" s="50"/>
      <c r="O14" s="50"/>
      <c r="P14" s="50"/>
      <c r="Q14" s="50"/>
      <c r="R14" s="50"/>
      <c r="S14" s="50"/>
      <c r="T14" s="50"/>
      <c r="U14" s="50"/>
      <c r="V14" s="50"/>
      <c r="W14" s="56"/>
      <c r="Y14" s="381"/>
      <c r="AA14" s="456" t="s">
        <v>17</v>
      </c>
      <c r="AB14" s="455" t="s">
        <v>18</v>
      </c>
      <c r="AC14" s="455" t="s">
        <v>18</v>
      </c>
      <c r="AD14" s="464" t="s">
        <v>19</v>
      </c>
    </row>
    <row r="15" spans="2:39" outlineLevel="1" x14ac:dyDescent="0.2">
      <c r="B15" s="35"/>
      <c r="C15" s="71"/>
      <c r="D15" s="71"/>
      <c r="E15" s="71"/>
      <c r="F15" s="75" t="s">
        <v>29</v>
      </c>
      <c r="G15" s="355"/>
      <c r="H15" s="359"/>
      <c r="I15" s="360"/>
      <c r="J15" s="360"/>
      <c r="K15" s="361"/>
      <c r="L15" s="362"/>
      <c r="M15" s="360"/>
      <c r="N15" s="360"/>
      <c r="O15" s="360"/>
      <c r="P15" s="360"/>
      <c r="Q15" s="360"/>
      <c r="R15" s="360"/>
      <c r="S15" s="360"/>
      <c r="T15" s="360"/>
      <c r="U15" s="360"/>
      <c r="V15" s="363"/>
      <c r="W15" s="355"/>
      <c r="Y15" s="381"/>
      <c r="AA15" s="456" t="s">
        <v>17</v>
      </c>
      <c r="AB15" s="519" t="s">
        <v>30</v>
      </c>
      <c r="AC15" s="456" t="s">
        <v>24</v>
      </c>
      <c r="AD15" s="466" t="s">
        <v>25</v>
      </c>
    </row>
    <row r="16" spans="2:39" x14ac:dyDescent="0.2">
      <c r="B16" s="35"/>
      <c r="C16" s="33" t="s">
        <v>31</v>
      </c>
      <c r="D16" s="33"/>
      <c r="E16" s="34"/>
      <c r="F16" s="34"/>
      <c r="G16" s="76"/>
      <c r="H16" s="77"/>
      <c r="I16" s="73"/>
      <c r="J16" s="73"/>
      <c r="K16" s="74"/>
      <c r="L16" s="43"/>
      <c r="M16" s="43"/>
      <c r="N16" s="43"/>
      <c r="O16" s="43"/>
      <c r="P16" s="43"/>
      <c r="Q16" s="43"/>
      <c r="R16" s="43"/>
      <c r="S16" s="43"/>
      <c r="T16" s="43"/>
      <c r="U16" s="43"/>
      <c r="V16" s="43"/>
      <c r="W16" s="42"/>
      <c r="Y16" s="380"/>
      <c r="AA16" s="458"/>
      <c r="AB16" s="452"/>
      <c r="AC16" s="452"/>
      <c r="AD16" s="453"/>
    </row>
    <row r="17" spans="2:30" x14ac:dyDescent="0.2">
      <c r="B17" s="35"/>
      <c r="C17" s="33"/>
      <c r="D17" s="72" t="s">
        <v>32</v>
      </c>
      <c r="E17" s="34"/>
      <c r="F17" s="34"/>
      <c r="G17" s="76"/>
      <c r="H17" s="77"/>
      <c r="I17" s="73"/>
      <c r="J17" s="73"/>
      <c r="K17" s="74"/>
      <c r="L17" s="43"/>
      <c r="M17" s="43"/>
      <c r="N17" s="43"/>
      <c r="O17" s="43"/>
      <c r="P17" s="43"/>
      <c r="Q17" s="43"/>
      <c r="R17" s="43"/>
      <c r="S17" s="43"/>
      <c r="T17" s="43"/>
      <c r="U17" s="43"/>
      <c r="V17" s="43"/>
      <c r="W17" s="42"/>
      <c r="Y17" s="380"/>
      <c r="AA17" s="459"/>
      <c r="AB17" s="453"/>
      <c r="AC17" s="453"/>
      <c r="AD17" s="453"/>
    </row>
    <row r="18" spans="2:30" x14ac:dyDescent="0.2">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0"/>
      <c r="AA18" s="460"/>
      <c r="AB18" s="454"/>
      <c r="AC18" s="454"/>
      <c r="AD18" s="463" t="s">
        <v>21</v>
      </c>
    </row>
    <row r="19" spans="2:30" outlineLevel="1" x14ac:dyDescent="0.2">
      <c r="B19" s="35"/>
      <c r="C19" s="33"/>
      <c r="D19" s="33"/>
      <c r="E19" s="34"/>
      <c r="F19" s="37" t="s">
        <v>34</v>
      </c>
      <c r="G19" s="355"/>
      <c r="H19" s="359"/>
      <c r="I19" s="360"/>
      <c r="J19" s="360"/>
      <c r="K19" s="361"/>
      <c r="L19" s="362"/>
      <c r="M19" s="360"/>
      <c r="N19" s="360"/>
      <c r="O19" s="360"/>
      <c r="P19" s="363"/>
      <c r="Q19" s="360"/>
      <c r="R19" s="360"/>
      <c r="S19" s="360"/>
      <c r="T19" s="360"/>
      <c r="U19" s="362"/>
      <c r="V19" s="363"/>
      <c r="W19" s="355"/>
      <c r="Y19" s="383"/>
      <c r="AA19" s="456" t="s">
        <v>17</v>
      </c>
      <c r="AB19" s="519" t="s">
        <v>35</v>
      </c>
      <c r="AC19" s="456" t="s">
        <v>24</v>
      </c>
      <c r="AD19" s="466" t="s">
        <v>25</v>
      </c>
    </row>
    <row r="20" spans="2:30" outlineLevel="1" x14ac:dyDescent="0.2">
      <c r="B20" s="35"/>
      <c r="C20" s="33"/>
      <c r="D20" s="33"/>
      <c r="E20" s="34"/>
      <c r="F20" s="37" t="s">
        <v>36</v>
      </c>
      <c r="G20" s="355"/>
      <c r="H20" s="359"/>
      <c r="I20" s="360"/>
      <c r="J20" s="360"/>
      <c r="K20" s="361"/>
      <c r="L20" s="362"/>
      <c r="M20" s="360"/>
      <c r="N20" s="360"/>
      <c r="O20" s="360"/>
      <c r="P20" s="363"/>
      <c r="Q20" s="360"/>
      <c r="R20" s="360"/>
      <c r="S20" s="360"/>
      <c r="T20" s="360"/>
      <c r="U20" s="362"/>
      <c r="V20" s="363"/>
      <c r="W20" s="355"/>
      <c r="Y20" s="383"/>
      <c r="AA20" s="456" t="s">
        <v>17</v>
      </c>
      <c r="AB20" s="519" t="s">
        <v>37</v>
      </c>
      <c r="AC20" s="456" t="s">
        <v>24</v>
      </c>
      <c r="AD20" s="466" t="s">
        <v>25</v>
      </c>
    </row>
    <row r="21" spans="2:30" outlineLevel="1" x14ac:dyDescent="0.2">
      <c r="B21" s="35"/>
      <c r="C21" s="33"/>
      <c r="D21" s="33"/>
      <c r="E21" s="34"/>
      <c r="F21" s="37" t="s">
        <v>38</v>
      </c>
      <c r="G21" s="355"/>
      <c r="H21" s="359"/>
      <c r="I21" s="360"/>
      <c r="J21" s="360"/>
      <c r="K21" s="361"/>
      <c r="L21" s="362"/>
      <c r="M21" s="360"/>
      <c r="N21" s="360"/>
      <c r="O21" s="360"/>
      <c r="P21" s="363"/>
      <c r="Q21" s="360"/>
      <c r="R21" s="360"/>
      <c r="S21" s="360"/>
      <c r="T21" s="360"/>
      <c r="U21" s="362"/>
      <c r="V21" s="363"/>
      <c r="W21" s="355"/>
      <c r="Y21" s="383"/>
      <c r="AA21" s="456" t="s">
        <v>17</v>
      </c>
      <c r="AB21" s="519" t="s">
        <v>39</v>
      </c>
      <c r="AC21" s="456" t="s">
        <v>24</v>
      </c>
      <c r="AD21" s="466" t="s">
        <v>25</v>
      </c>
    </row>
    <row r="22" spans="2:30" outlineLevel="1" x14ac:dyDescent="0.2">
      <c r="B22" s="35"/>
      <c r="C22" s="33"/>
      <c r="D22" s="33"/>
      <c r="E22" s="34"/>
      <c r="F22" s="37" t="s">
        <v>40</v>
      </c>
      <c r="G22" s="355"/>
      <c r="H22" s="359"/>
      <c r="I22" s="360"/>
      <c r="J22" s="360"/>
      <c r="K22" s="361"/>
      <c r="L22" s="362"/>
      <c r="M22" s="360"/>
      <c r="N22" s="360"/>
      <c r="O22" s="360"/>
      <c r="P22" s="363"/>
      <c r="Q22" s="360"/>
      <c r="R22" s="360"/>
      <c r="S22" s="360"/>
      <c r="T22" s="360"/>
      <c r="U22" s="362"/>
      <c r="V22" s="363"/>
      <c r="W22" s="355"/>
      <c r="Y22" s="383"/>
      <c r="AA22" s="456" t="s">
        <v>17</v>
      </c>
      <c r="AB22" s="519" t="s">
        <v>41</v>
      </c>
      <c r="AC22" s="456" t="s">
        <v>24</v>
      </c>
      <c r="AD22" s="466" t="s">
        <v>25</v>
      </c>
    </row>
    <row r="23" spans="2:30" x14ac:dyDescent="0.2">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0"/>
      <c r="AA23" s="457"/>
      <c r="AB23" s="451"/>
      <c r="AC23" s="451"/>
      <c r="AD23" s="463" t="s">
        <v>21</v>
      </c>
    </row>
    <row r="24" spans="2:30" outlineLevel="1" x14ac:dyDescent="0.2">
      <c r="B24" s="35"/>
      <c r="C24" s="33"/>
      <c r="D24" s="33"/>
      <c r="E24" s="34"/>
      <c r="F24" s="37" t="s">
        <v>43</v>
      </c>
      <c r="G24" s="355"/>
      <c r="H24" s="359"/>
      <c r="I24" s="360"/>
      <c r="J24" s="360"/>
      <c r="K24" s="361"/>
      <c r="L24" s="362"/>
      <c r="M24" s="360"/>
      <c r="N24" s="360"/>
      <c r="O24" s="360"/>
      <c r="P24" s="360"/>
      <c r="Q24" s="360"/>
      <c r="R24" s="360"/>
      <c r="S24" s="360"/>
      <c r="T24" s="360"/>
      <c r="U24" s="362"/>
      <c r="V24" s="363"/>
      <c r="W24" s="355"/>
      <c r="Y24" s="383"/>
      <c r="AA24" s="456" t="s">
        <v>17</v>
      </c>
      <c r="AB24" s="519" t="s">
        <v>44</v>
      </c>
      <c r="AC24" s="456" t="s">
        <v>24</v>
      </c>
      <c r="AD24" s="466" t="s">
        <v>25</v>
      </c>
    </row>
    <row r="25" spans="2:30" outlineLevel="1" x14ac:dyDescent="0.2">
      <c r="B25" s="35"/>
      <c r="C25" s="33"/>
      <c r="D25" s="33"/>
      <c r="E25" s="34"/>
      <c r="F25" s="37" t="s">
        <v>45</v>
      </c>
      <c r="G25" s="355"/>
      <c r="H25" s="359"/>
      <c r="I25" s="360"/>
      <c r="J25" s="360"/>
      <c r="K25" s="361"/>
      <c r="L25" s="362"/>
      <c r="M25" s="360"/>
      <c r="N25" s="360"/>
      <c r="O25" s="360"/>
      <c r="P25" s="360"/>
      <c r="Q25" s="360"/>
      <c r="R25" s="360"/>
      <c r="S25" s="360"/>
      <c r="T25" s="360"/>
      <c r="U25" s="362"/>
      <c r="V25" s="363"/>
      <c r="W25" s="355"/>
      <c r="Y25" s="383"/>
      <c r="AA25" s="456" t="s">
        <v>17</v>
      </c>
      <c r="AB25" s="519" t="s">
        <v>46</v>
      </c>
      <c r="AC25" s="456" t="s">
        <v>24</v>
      </c>
      <c r="AD25" s="466" t="s">
        <v>25</v>
      </c>
    </row>
    <row r="26" spans="2:30" outlineLevel="1" x14ac:dyDescent="0.2">
      <c r="B26" s="35"/>
      <c r="C26" s="33"/>
      <c r="D26" s="33"/>
      <c r="E26" s="34"/>
      <c r="F26" s="37" t="s">
        <v>47</v>
      </c>
      <c r="G26" s="355"/>
      <c r="H26" s="359"/>
      <c r="I26" s="360"/>
      <c r="J26" s="360"/>
      <c r="K26" s="361"/>
      <c r="L26" s="362"/>
      <c r="M26" s="360"/>
      <c r="N26" s="360"/>
      <c r="O26" s="360"/>
      <c r="P26" s="360"/>
      <c r="Q26" s="360"/>
      <c r="R26" s="360"/>
      <c r="S26" s="360"/>
      <c r="T26" s="360"/>
      <c r="U26" s="362"/>
      <c r="V26" s="363"/>
      <c r="W26" s="355"/>
      <c r="Y26" s="383"/>
      <c r="AA26" s="456" t="s">
        <v>17</v>
      </c>
      <c r="AB26" s="519" t="s">
        <v>48</v>
      </c>
      <c r="AC26" s="456" t="s">
        <v>24</v>
      </c>
      <c r="AD26" s="466" t="s">
        <v>25</v>
      </c>
    </row>
    <row r="27" spans="2:30" outlineLevel="1" x14ac:dyDescent="0.2">
      <c r="B27" s="35"/>
      <c r="C27" s="33"/>
      <c r="D27" s="33"/>
      <c r="E27" s="34"/>
      <c r="F27" s="37" t="s">
        <v>49</v>
      </c>
      <c r="G27" s="355"/>
      <c r="H27" s="359"/>
      <c r="I27" s="360"/>
      <c r="J27" s="360"/>
      <c r="K27" s="361"/>
      <c r="L27" s="362"/>
      <c r="M27" s="360"/>
      <c r="N27" s="360"/>
      <c r="O27" s="360"/>
      <c r="P27" s="360"/>
      <c r="Q27" s="360"/>
      <c r="R27" s="360"/>
      <c r="S27" s="360"/>
      <c r="T27" s="360"/>
      <c r="U27" s="362"/>
      <c r="V27" s="363"/>
      <c r="W27" s="355"/>
      <c r="Y27" s="383"/>
      <c r="AA27" s="456" t="s">
        <v>17</v>
      </c>
      <c r="AB27" s="519" t="s">
        <v>50</v>
      </c>
      <c r="AC27" s="456" t="s">
        <v>24</v>
      </c>
      <c r="AD27" s="466" t="s">
        <v>25</v>
      </c>
    </row>
    <row r="28" spans="2:30" x14ac:dyDescent="0.2">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0"/>
      <c r="AA28" s="457"/>
      <c r="AB28" s="451"/>
      <c r="AC28" s="451"/>
      <c r="AD28" s="463" t="s">
        <v>21</v>
      </c>
    </row>
    <row r="29" spans="2:30" outlineLevel="1" x14ac:dyDescent="0.2">
      <c r="B29" s="35"/>
      <c r="C29" s="33"/>
      <c r="D29" s="33"/>
      <c r="E29" s="34"/>
      <c r="F29" s="36" t="s">
        <v>51</v>
      </c>
      <c r="G29" s="355"/>
      <c r="H29" s="359"/>
      <c r="I29" s="360"/>
      <c r="J29" s="360"/>
      <c r="K29" s="361"/>
      <c r="L29" s="362"/>
      <c r="M29" s="360"/>
      <c r="N29" s="360"/>
      <c r="O29" s="360"/>
      <c r="P29" s="363"/>
      <c r="Q29" s="360"/>
      <c r="R29" s="360"/>
      <c r="S29" s="360"/>
      <c r="T29" s="360"/>
      <c r="U29" s="362"/>
      <c r="V29" s="363"/>
      <c r="W29" s="355"/>
      <c r="Y29" s="383"/>
      <c r="AA29" s="456" t="s">
        <v>17</v>
      </c>
      <c r="AB29" s="519" t="s">
        <v>52</v>
      </c>
      <c r="AC29" s="456" t="s">
        <v>24</v>
      </c>
      <c r="AD29" s="466" t="s">
        <v>25</v>
      </c>
    </row>
    <row r="30" spans="2:30" x14ac:dyDescent="0.2">
      <c r="B30" s="35"/>
      <c r="C30" s="33"/>
      <c r="D30" s="33" t="s">
        <v>53</v>
      </c>
      <c r="E30" s="34"/>
      <c r="F30" s="34"/>
      <c r="G30" s="76"/>
      <c r="H30" s="77"/>
      <c r="I30" s="73"/>
      <c r="J30" s="73"/>
      <c r="K30" s="74"/>
      <c r="L30" s="43"/>
      <c r="M30" s="43"/>
      <c r="N30" s="43"/>
      <c r="O30" s="43"/>
      <c r="P30" s="43"/>
      <c r="Q30" s="43"/>
      <c r="R30" s="43"/>
      <c r="S30" s="43"/>
      <c r="T30" s="43"/>
      <c r="U30" s="43"/>
      <c r="V30" s="43"/>
      <c r="W30" s="42"/>
      <c r="Y30" s="380"/>
      <c r="AA30" s="458"/>
      <c r="AB30" s="452"/>
      <c r="AC30" s="452"/>
      <c r="AD30" s="453"/>
    </row>
    <row r="31" spans="2:30" x14ac:dyDescent="0.2">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0"/>
      <c r="AA31" s="460"/>
      <c r="AB31" s="454"/>
      <c r="AC31" s="454"/>
      <c r="AD31" s="463" t="s">
        <v>21</v>
      </c>
    </row>
    <row r="32" spans="2:30" outlineLevel="1" x14ac:dyDescent="0.2">
      <c r="B32" s="35"/>
      <c r="C32" s="33"/>
      <c r="D32" s="33"/>
      <c r="E32" s="71"/>
      <c r="F32" s="37" t="s">
        <v>55</v>
      </c>
      <c r="G32" s="355"/>
      <c r="H32" s="359"/>
      <c r="I32" s="360"/>
      <c r="J32" s="360"/>
      <c r="K32" s="361"/>
      <c r="L32" s="362"/>
      <c r="M32" s="360"/>
      <c r="N32" s="360"/>
      <c r="O32" s="360"/>
      <c r="P32" s="363"/>
      <c r="Q32" s="360"/>
      <c r="R32" s="360"/>
      <c r="S32" s="360"/>
      <c r="T32" s="360"/>
      <c r="U32" s="362"/>
      <c r="V32" s="363"/>
      <c r="W32" s="355"/>
      <c r="Y32" s="383"/>
      <c r="AA32" s="456" t="s">
        <v>17</v>
      </c>
      <c r="AB32" s="519" t="s">
        <v>56</v>
      </c>
      <c r="AC32" s="456" t="s">
        <v>24</v>
      </c>
      <c r="AD32" s="466" t="s">
        <v>25</v>
      </c>
    </row>
    <row r="33" spans="2:30" outlineLevel="1" x14ac:dyDescent="0.2">
      <c r="B33" s="35"/>
      <c r="C33" s="33"/>
      <c r="D33" s="33"/>
      <c r="E33" s="34"/>
      <c r="F33" s="36" t="s">
        <v>57</v>
      </c>
      <c r="G33" s="355"/>
      <c r="H33" s="359"/>
      <c r="I33" s="360"/>
      <c r="J33" s="360"/>
      <c r="K33" s="361"/>
      <c r="L33" s="362"/>
      <c r="M33" s="360"/>
      <c r="N33" s="360"/>
      <c r="O33" s="360"/>
      <c r="P33" s="363"/>
      <c r="Q33" s="360"/>
      <c r="R33" s="360"/>
      <c r="S33" s="360"/>
      <c r="T33" s="360"/>
      <c r="U33" s="362"/>
      <c r="V33" s="363"/>
      <c r="W33" s="355"/>
      <c r="Y33" s="383"/>
      <c r="AA33" s="456" t="s">
        <v>17</v>
      </c>
      <c r="AB33" s="519" t="s">
        <v>58</v>
      </c>
      <c r="AC33" s="456" t="s">
        <v>24</v>
      </c>
      <c r="AD33" s="466" t="s">
        <v>25</v>
      </c>
    </row>
    <row r="34" spans="2:30" x14ac:dyDescent="0.2">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0"/>
      <c r="AA34" s="457"/>
      <c r="AB34" s="451"/>
      <c r="AC34" s="451"/>
      <c r="AD34" s="463" t="s">
        <v>21</v>
      </c>
    </row>
    <row r="35" spans="2:30" outlineLevel="1" x14ac:dyDescent="0.2">
      <c r="B35" s="35"/>
      <c r="C35" s="33"/>
      <c r="D35" s="33"/>
      <c r="E35" s="34"/>
      <c r="F35" s="37" t="s">
        <v>60</v>
      </c>
      <c r="G35" s="355"/>
      <c r="H35" s="359"/>
      <c r="I35" s="360"/>
      <c r="J35" s="360"/>
      <c r="K35" s="361"/>
      <c r="L35" s="362"/>
      <c r="M35" s="360"/>
      <c r="N35" s="360"/>
      <c r="O35" s="360"/>
      <c r="P35" s="363"/>
      <c r="Q35" s="360"/>
      <c r="R35" s="360"/>
      <c r="S35" s="360"/>
      <c r="T35" s="360"/>
      <c r="U35" s="362"/>
      <c r="V35" s="363"/>
      <c r="W35" s="355"/>
      <c r="Y35" s="383"/>
      <c r="AA35" s="456" t="s">
        <v>17</v>
      </c>
      <c r="AB35" s="519" t="s">
        <v>61</v>
      </c>
      <c r="AC35" s="456" t="s">
        <v>24</v>
      </c>
      <c r="AD35" s="466" t="s">
        <v>25</v>
      </c>
    </row>
    <row r="36" spans="2:30" outlineLevel="1" x14ac:dyDescent="0.2">
      <c r="B36" s="35"/>
      <c r="C36" s="33"/>
      <c r="D36" s="33"/>
      <c r="E36" s="34"/>
      <c r="F36" s="36" t="s">
        <v>62</v>
      </c>
      <c r="G36" s="355"/>
      <c r="H36" s="359"/>
      <c r="I36" s="360"/>
      <c r="J36" s="360"/>
      <c r="K36" s="361"/>
      <c r="L36" s="362"/>
      <c r="M36" s="360"/>
      <c r="N36" s="360"/>
      <c r="O36" s="360"/>
      <c r="P36" s="363"/>
      <c r="Q36" s="360"/>
      <c r="R36" s="360"/>
      <c r="S36" s="360"/>
      <c r="T36" s="360"/>
      <c r="U36" s="362"/>
      <c r="V36" s="363"/>
      <c r="W36" s="355"/>
      <c r="Y36" s="383"/>
      <c r="AA36" s="456" t="s">
        <v>17</v>
      </c>
      <c r="AB36" s="519" t="s">
        <v>63</v>
      </c>
      <c r="AC36" s="456" t="s">
        <v>24</v>
      </c>
      <c r="AD36" s="466" t="s">
        <v>25</v>
      </c>
    </row>
    <row r="37" spans="2:30" x14ac:dyDescent="0.2">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0"/>
      <c r="AA37" s="457"/>
      <c r="AB37" s="451"/>
      <c r="AC37" s="451"/>
      <c r="AD37" s="463" t="s">
        <v>21</v>
      </c>
    </row>
    <row r="38" spans="2:30" outlineLevel="1" x14ac:dyDescent="0.2">
      <c r="B38" s="35"/>
      <c r="C38" s="33"/>
      <c r="D38" s="33"/>
      <c r="E38" s="34"/>
      <c r="F38" s="37" t="s">
        <v>65</v>
      </c>
      <c r="G38" s="355"/>
      <c r="H38" s="359"/>
      <c r="I38" s="360"/>
      <c r="J38" s="360"/>
      <c r="K38" s="361"/>
      <c r="L38" s="362"/>
      <c r="M38" s="360"/>
      <c r="N38" s="360"/>
      <c r="O38" s="360"/>
      <c r="P38" s="363"/>
      <c r="Q38" s="360"/>
      <c r="R38" s="360"/>
      <c r="S38" s="360"/>
      <c r="T38" s="360"/>
      <c r="U38" s="362"/>
      <c r="V38" s="363"/>
      <c r="W38" s="355"/>
      <c r="Y38" s="383"/>
      <c r="AA38" s="456" t="s">
        <v>17</v>
      </c>
      <c r="AB38" s="519" t="s">
        <v>66</v>
      </c>
      <c r="AC38" s="456" t="s">
        <v>24</v>
      </c>
      <c r="AD38" s="466" t="s">
        <v>25</v>
      </c>
    </row>
    <row r="39" spans="2:30" outlineLevel="1" x14ac:dyDescent="0.2">
      <c r="B39" s="35"/>
      <c r="C39" s="33"/>
      <c r="D39" s="33"/>
      <c r="E39" s="34"/>
      <c r="F39" s="36" t="s">
        <v>67</v>
      </c>
      <c r="G39" s="355"/>
      <c r="H39" s="359"/>
      <c r="I39" s="360"/>
      <c r="J39" s="360"/>
      <c r="K39" s="361"/>
      <c r="L39" s="362"/>
      <c r="M39" s="360"/>
      <c r="N39" s="360"/>
      <c r="O39" s="360"/>
      <c r="P39" s="363"/>
      <c r="Q39" s="360"/>
      <c r="R39" s="360"/>
      <c r="S39" s="360"/>
      <c r="T39" s="360"/>
      <c r="U39" s="362"/>
      <c r="V39" s="363"/>
      <c r="W39" s="355"/>
      <c r="Y39" s="383"/>
      <c r="AA39" s="456" t="s">
        <v>17</v>
      </c>
      <c r="AB39" s="519" t="s">
        <v>68</v>
      </c>
      <c r="AC39" s="456" t="s">
        <v>24</v>
      </c>
      <c r="AD39" s="466" t="s">
        <v>25</v>
      </c>
    </row>
    <row r="40" spans="2:30" x14ac:dyDescent="0.2">
      <c r="B40" s="35"/>
      <c r="C40" s="33"/>
      <c r="D40" s="33" t="s">
        <v>69</v>
      </c>
      <c r="E40" s="34"/>
      <c r="F40" s="34"/>
      <c r="G40" s="76"/>
      <c r="H40" s="77"/>
      <c r="I40" s="73"/>
      <c r="J40" s="73"/>
      <c r="K40" s="74"/>
      <c r="L40" s="43"/>
      <c r="M40" s="43"/>
      <c r="N40" s="43"/>
      <c r="O40" s="43"/>
      <c r="P40" s="43"/>
      <c r="Q40" s="43"/>
      <c r="R40" s="43"/>
      <c r="S40" s="43"/>
      <c r="T40" s="43"/>
      <c r="U40" s="43"/>
      <c r="V40" s="43"/>
      <c r="W40" s="42"/>
      <c r="Y40" s="380"/>
      <c r="AA40" s="458"/>
      <c r="AB40" s="452"/>
      <c r="AC40" s="452"/>
      <c r="AD40" s="453"/>
    </row>
    <row r="41" spans="2:30" ht="12.75" customHeight="1" x14ac:dyDescent="0.2">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0"/>
      <c r="AA41" s="460"/>
      <c r="AB41" s="454"/>
      <c r="AC41" s="454"/>
      <c r="AD41" s="463" t="s">
        <v>21</v>
      </c>
    </row>
    <row r="42" spans="2:30" outlineLevel="1" x14ac:dyDescent="0.2">
      <c r="B42" s="35"/>
      <c r="C42" s="33"/>
      <c r="D42" s="33"/>
      <c r="E42" s="34"/>
      <c r="F42" s="37" t="s">
        <v>71</v>
      </c>
      <c r="G42" s="355"/>
      <c r="H42" s="359"/>
      <c r="I42" s="360"/>
      <c r="J42" s="360"/>
      <c r="K42" s="361"/>
      <c r="L42" s="362"/>
      <c r="M42" s="360"/>
      <c r="N42" s="360"/>
      <c r="O42" s="360"/>
      <c r="P42" s="363"/>
      <c r="Q42" s="360"/>
      <c r="R42" s="360"/>
      <c r="S42" s="360"/>
      <c r="T42" s="360"/>
      <c r="U42" s="362"/>
      <c r="V42" s="363"/>
      <c r="W42" s="355"/>
      <c r="Y42" s="383"/>
      <c r="AA42" s="456" t="s">
        <v>17</v>
      </c>
      <c r="AB42" s="519" t="s">
        <v>72</v>
      </c>
      <c r="AC42" s="456" t="s">
        <v>24</v>
      </c>
      <c r="AD42" s="466" t="s">
        <v>25</v>
      </c>
    </row>
    <row r="43" spans="2:30" outlineLevel="1" x14ac:dyDescent="0.2">
      <c r="B43" s="35"/>
      <c r="C43" s="33"/>
      <c r="D43" s="33"/>
      <c r="E43" s="34"/>
      <c r="F43" s="37" t="s">
        <v>73</v>
      </c>
      <c r="G43" s="355"/>
      <c r="H43" s="359"/>
      <c r="I43" s="360"/>
      <c r="J43" s="360"/>
      <c r="K43" s="361"/>
      <c r="L43" s="362"/>
      <c r="M43" s="360"/>
      <c r="N43" s="360"/>
      <c r="O43" s="360"/>
      <c r="P43" s="363"/>
      <c r="Q43" s="360"/>
      <c r="R43" s="360"/>
      <c r="S43" s="360"/>
      <c r="T43" s="360"/>
      <c r="U43" s="362"/>
      <c r="V43" s="363"/>
      <c r="W43" s="355"/>
      <c r="Y43" s="383"/>
      <c r="AA43" s="456" t="s">
        <v>17</v>
      </c>
      <c r="AB43" s="519" t="s">
        <v>74</v>
      </c>
      <c r="AC43" s="456" t="s">
        <v>24</v>
      </c>
      <c r="AD43" s="466" t="s">
        <v>25</v>
      </c>
    </row>
    <row r="44" spans="2:30" x14ac:dyDescent="0.2">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0"/>
      <c r="AA44" s="457"/>
      <c r="AB44" s="451"/>
      <c r="AC44" s="451"/>
      <c r="AD44" s="463" t="s">
        <v>21</v>
      </c>
    </row>
    <row r="45" spans="2:30" outlineLevel="1" x14ac:dyDescent="0.2">
      <c r="B45" s="35"/>
      <c r="C45" s="33"/>
      <c r="D45" s="33"/>
      <c r="E45" s="34"/>
      <c r="F45" s="37" t="s">
        <v>76</v>
      </c>
      <c r="G45" s="355"/>
      <c r="H45" s="359"/>
      <c r="I45" s="360"/>
      <c r="J45" s="360"/>
      <c r="K45" s="361"/>
      <c r="L45" s="362"/>
      <c r="M45" s="360"/>
      <c r="N45" s="360"/>
      <c r="O45" s="360"/>
      <c r="P45" s="363"/>
      <c r="Q45" s="360"/>
      <c r="R45" s="360"/>
      <c r="S45" s="360"/>
      <c r="T45" s="360"/>
      <c r="U45" s="362"/>
      <c r="V45" s="363"/>
      <c r="W45" s="355"/>
      <c r="Y45" s="383"/>
      <c r="AA45" s="456" t="s">
        <v>17</v>
      </c>
      <c r="AB45" s="519" t="s">
        <v>77</v>
      </c>
      <c r="AC45" s="456" t="s">
        <v>24</v>
      </c>
      <c r="AD45" s="466" t="s">
        <v>25</v>
      </c>
    </row>
    <row r="46" spans="2:30" outlineLevel="1" x14ac:dyDescent="0.2">
      <c r="B46" s="35"/>
      <c r="C46" s="33"/>
      <c r="D46" s="33"/>
      <c r="E46" s="34"/>
      <c r="F46" s="37" t="s">
        <v>78</v>
      </c>
      <c r="G46" s="355"/>
      <c r="H46" s="359"/>
      <c r="I46" s="360"/>
      <c r="J46" s="360"/>
      <c r="K46" s="361"/>
      <c r="L46" s="362"/>
      <c r="M46" s="360"/>
      <c r="N46" s="360"/>
      <c r="O46" s="360"/>
      <c r="P46" s="363"/>
      <c r="Q46" s="360"/>
      <c r="R46" s="360"/>
      <c r="S46" s="360"/>
      <c r="T46" s="360"/>
      <c r="U46" s="362"/>
      <c r="V46" s="363"/>
      <c r="W46" s="355"/>
      <c r="Y46" s="383"/>
      <c r="AA46" s="456" t="s">
        <v>17</v>
      </c>
      <c r="AB46" s="519" t="s">
        <v>79</v>
      </c>
      <c r="AC46" s="456" t="s">
        <v>24</v>
      </c>
      <c r="AD46" s="466" t="s">
        <v>25</v>
      </c>
    </row>
    <row r="47" spans="2:30" outlineLevel="1" x14ac:dyDescent="0.2">
      <c r="B47" s="35"/>
      <c r="C47" s="33"/>
      <c r="D47" s="33"/>
      <c r="E47" s="34"/>
      <c r="F47" s="37" t="s">
        <v>80</v>
      </c>
      <c r="G47" s="355"/>
      <c r="H47" s="359"/>
      <c r="I47" s="360"/>
      <c r="J47" s="360"/>
      <c r="K47" s="361"/>
      <c r="L47" s="362"/>
      <c r="M47" s="360"/>
      <c r="N47" s="360"/>
      <c r="O47" s="360"/>
      <c r="P47" s="363"/>
      <c r="Q47" s="360"/>
      <c r="R47" s="360"/>
      <c r="S47" s="360"/>
      <c r="T47" s="360"/>
      <c r="U47" s="362"/>
      <c r="V47" s="363"/>
      <c r="W47" s="355"/>
      <c r="Y47" s="383"/>
      <c r="AA47" s="456" t="s">
        <v>17</v>
      </c>
      <c r="AB47" s="519" t="s">
        <v>81</v>
      </c>
      <c r="AC47" s="456" t="s">
        <v>24</v>
      </c>
      <c r="AD47" s="466" t="s">
        <v>25</v>
      </c>
    </row>
    <row r="48" spans="2:30" x14ac:dyDescent="0.2">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0"/>
      <c r="AA48" s="457"/>
      <c r="AB48" s="451"/>
      <c r="AC48" s="451"/>
      <c r="AD48" s="463" t="s">
        <v>21</v>
      </c>
    </row>
    <row r="49" spans="2:30" outlineLevel="1" x14ac:dyDescent="0.2">
      <c r="B49" s="35"/>
      <c r="C49" s="33"/>
      <c r="D49" s="33"/>
      <c r="E49" s="34"/>
      <c r="F49" s="37" t="s">
        <v>83</v>
      </c>
      <c r="G49" s="355"/>
      <c r="H49" s="359"/>
      <c r="I49" s="360"/>
      <c r="J49" s="360"/>
      <c r="K49" s="361"/>
      <c r="L49" s="362"/>
      <c r="M49" s="360"/>
      <c r="N49" s="360"/>
      <c r="O49" s="360"/>
      <c r="P49" s="363"/>
      <c r="Q49" s="360"/>
      <c r="R49" s="360"/>
      <c r="S49" s="360"/>
      <c r="T49" s="360"/>
      <c r="U49" s="362"/>
      <c r="V49" s="363"/>
      <c r="W49" s="355"/>
      <c r="Y49" s="383"/>
      <c r="AA49" s="456" t="s">
        <v>17</v>
      </c>
      <c r="AB49" s="519" t="s">
        <v>84</v>
      </c>
      <c r="AC49" s="456" t="s">
        <v>24</v>
      </c>
      <c r="AD49" s="466" t="s">
        <v>25</v>
      </c>
    </row>
    <row r="50" spans="2:30" outlineLevel="1" x14ac:dyDescent="0.2">
      <c r="B50" s="35"/>
      <c r="C50" s="33"/>
      <c r="D50" s="33"/>
      <c r="E50" s="34"/>
      <c r="F50" s="37" t="s">
        <v>85</v>
      </c>
      <c r="G50" s="355"/>
      <c r="H50" s="359"/>
      <c r="I50" s="360"/>
      <c r="J50" s="360"/>
      <c r="K50" s="361"/>
      <c r="L50" s="362"/>
      <c r="M50" s="360"/>
      <c r="N50" s="360"/>
      <c r="O50" s="360"/>
      <c r="P50" s="363"/>
      <c r="Q50" s="360"/>
      <c r="R50" s="360"/>
      <c r="S50" s="360"/>
      <c r="T50" s="360"/>
      <c r="U50" s="362"/>
      <c r="V50" s="363"/>
      <c r="W50" s="355"/>
      <c r="Y50" s="383"/>
      <c r="AA50" s="456" t="s">
        <v>17</v>
      </c>
      <c r="AB50" s="519" t="s">
        <v>86</v>
      </c>
      <c r="AC50" s="456" t="s">
        <v>24</v>
      </c>
      <c r="AD50" s="466" t="s">
        <v>25</v>
      </c>
    </row>
    <row r="51" spans="2:30" x14ac:dyDescent="0.2">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0"/>
      <c r="AA51" s="457"/>
      <c r="AB51" s="451"/>
      <c r="AC51" s="451"/>
      <c r="AD51" s="463" t="s">
        <v>21</v>
      </c>
    </row>
    <row r="52" spans="2:30" outlineLevel="1" x14ac:dyDescent="0.2">
      <c r="B52" s="35"/>
      <c r="C52" s="33"/>
      <c r="D52" s="33"/>
      <c r="E52" s="34"/>
      <c r="F52" s="37" t="s">
        <v>88</v>
      </c>
      <c r="G52" s="355"/>
      <c r="H52" s="359"/>
      <c r="I52" s="360"/>
      <c r="J52" s="360"/>
      <c r="K52" s="361"/>
      <c r="L52" s="362"/>
      <c r="M52" s="360"/>
      <c r="N52" s="360"/>
      <c r="O52" s="360"/>
      <c r="P52" s="363"/>
      <c r="Q52" s="360"/>
      <c r="R52" s="360"/>
      <c r="S52" s="360"/>
      <c r="T52" s="360"/>
      <c r="U52" s="362"/>
      <c r="V52" s="363"/>
      <c r="W52" s="355"/>
      <c r="Y52" s="383"/>
      <c r="AA52" s="456" t="s">
        <v>17</v>
      </c>
      <c r="AB52" s="519" t="s">
        <v>89</v>
      </c>
      <c r="AC52" s="456" t="s">
        <v>24</v>
      </c>
      <c r="AD52" s="466" t="s">
        <v>25</v>
      </c>
    </row>
    <row r="53" spans="2:30" outlineLevel="1" x14ac:dyDescent="0.2">
      <c r="B53" s="35"/>
      <c r="C53" s="33"/>
      <c r="D53" s="33"/>
      <c r="E53" s="34"/>
      <c r="F53" s="37" t="s">
        <v>90</v>
      </c>
      <c r="G53" s="355"/>
      <c r="H53" s="359"/>
      <c r="I53" s="360"/>
      <c r="J53" s="360"/>
      <c r="K53" s="361"/>
      <c r="L53" s="362"/>
      <c r="M53" s="360"/>
      <c r="N53" s="360"/>
      <c r="O53" s="360"/>
      <c r="P53" s="363"/>
      <c r="Q53" s="360"/>
      <c r="R53" s="360"/>
      <c r="S53" s="360"/>
      <c r="T53" s="360"/>
      <c r="U53" s="362"/>
      <c r="V53" s="363"/>
      <c r="W53" s="355"/>
      <c r="Y53" s="383"/>
      <c r="AA53" s="456" t="s">
        <v>17</v>
      </c>
      <c r="AB53" s="519" t="s">
        <v>91</v>
      </c>
      <c r="AC53" s="456" t="s">
        <v>24</v>
      </c>
      <c r="AD53" s="466" t="s">
        <v>25</v>
      </c>
    </row>
    <row r="54" spans="2:30" outlineLevel="1" x14ac:dyDescent="0.2">
      <c r="B54" s="35"/>
      <c r="C54" s="33"/>
      <c r="D54" s="33"/>
      <c r="E54" s="34"/>
      <c r="F54" s="37" t="s">
        <v>92</v>
      </c>
      <c r="G54" s="355"/>
      <c r="H54" s="359"/>
      <c r="I54" s="360"/>
      <c r="J54" s="360"/>
      <c r="K54" s="361"/>
      <c r="L54" s="362"/>
      <c r="M54" s="360"/>
      <c r="N54" s="360"/>
      <c r="O54" s="360"/>
      <c r="P54" s="363"/>
      <c r="Q54" s="360"/>
      <c r="R54" s="360"/>
      <c r="S54" s="360"/>
      <c r="T54" s="360"/>
      <c r="U54" s="362"/>
      <c r="V54" s="363"/>
      <c r="W54" s="355"/>
      <c r="Y54" s="383"/>
      <c r="AA54" s="456" t="s">
        <v>17</v>
      </c>
      <c r="AB54" s="519" t="s">
        <v>93</v>
      </c>
      <c r="AC54" s="456" t="s">
        <v>24</v>
      </c>
      <c r="AD54" s="466" t="s">
        <v>25</v>
      </c>
    </row>
    <row r="55" spans="2:30" x14ac:dyDescent="0.2">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0"/>
      <c r="AA55" s="457"/>
      <c r="AB55" s="451"/>
      <c r="AC55" s="451"/>
      <c r="AD55" s="463" t="s">
        <v>21</v>
      </c>
    </row>
    <row r="56" spans="2:30" outlineLevel="1" x14ac:dyDescent="0.2">
      <c r="B56" s="35"/>
      <c r="C56" s="33"/>
      <c r="D56" s="33"/>
      <c r="E56" s="34"/>
      <c r="F56" s="36" t="s">
        <v>94</v>
      </c>
      <c r="G56" s="355"/>
      <c r="H56" s="359"/>
      <c r="I56" s="360"/>
      <c r="J56" s="360"/>
      <c r="K56" s="361"/>
      <c r="L56" s="362"/>
      <c r="M56" s="360"/>
      <c r="N56" s="360"/>
      <c r="O56" s="360"/>
      <c r="P56" s="360"/>
      <c r="Q56" s="360"/>
      <c r="R56" s="360"/>
      <c r="S56" s="360"/>
      <c r="T56" s="360"/>
      <c r="U56" s="362"/>
      <c r="V56" s="363"/>
      <c r="W56" s="355"/>
      <c r="Y56" s="383"/>
      <c r="AA56" s="456" t="s">
        <v>17</v>
      </c>
      <c r="AB56" s="519" t="s">
        <v>95</v>
      </c>
      <c r="AC56" s="456" t="s">
        <v>24</v>
      </c>
      <c r="AD56" s="466" t="s">
        <v>25</v>
      </c>
    </row>
    <row r="57" spans="2:30" x14ac:dyDescent="0.2">
      <c r="B57" s="35"/>
      <c r="C57" s="33"/>
      <c r="D57" s="33" t="s">
        <v>96</v>
      </c>
      <c r="E57" s="34"/>
      <c r="F57" s="34"/>
      <c r="G57" s="76"/>
      <c r="H57" s="77"/>
      <c r="I57" s="73"/>
      <c r="J57" s="73"/>
      <c r="K57" s="74"/>
      <c r="L57" s="43"/>
      <c r="M57" s="43"/>
      <c r="N57" s="43"/>
      <c r="O57" s="43"/>
      <c r="P57" s="43"/>
      <c r="Q57" s="43"/>
      <c r="R57" s="43"/>
      <c r="S57" s="43"/>
      <c r="T57" s="43"/>
      <c r="U57" s="43"/>
      <c r="V57" s="43"/>
      <c r="W57" s="42"/>
      <c r="Y57" s="380"/>
      <c r="AA57" s="458"/>
      <c r="AB57" s="452"/>
      <c r="AC57" s="452"/>
      <c r="AD57" s="453"/>
    </row>
    <row r="58" spans="2:30" x14ac:dyDescent="0.2">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0"/>
      <c r="AA58" s="460"/>
      <c r="AB58" s="454"/>
      <c r="AC58" s="454"/>
      <c r="AD58" s="463" t="s">
        <v>21</v>
      </c>
    </row>
    <row r="59" spans="2:30" outlineLevel="1" x14ac:dyDescent="0.2">
      <c r="B59" s="35"/>
      <c r="C59" s="33"/>
      <c r="D59" s="33"/>
      <c r="E59" s="34"/>
      <c r="F59" s="37" t="s">
        <v>98</v>
      </c>
      <c r="G59" s="355"/>
      <c r="H59" s="359"/>
      <c r="I59" s="360"/>
      <c r="J59" s="360"/>
      <c r="K59" s="361"/>
      <c r="L59" s="362"/>
      <c r="M59" s="360"/>
      <c r="N59" s="360"/>
      <c r="O59" s="360"/>
      <c r="P59" s="363"/>
      <c r="Q59" s="360"/>
      <c r="R59" s="360"/>
      <c r="S59" s="360"/>
      <c r="T59" s="360"/>
      <c r="U59" s="362"/>
      <c r="V59" s="363"/>
      <c r="W59" s="355"/>
      <c r="Y59" s="383"/>
      <c r="AA59" s="456" t="s">
        <v>17</v>
      </c>
      <c r="AB59" s="519" t="s">
        <v>99</v>
      </c>
      <c r="AC59" s="456" t="s">
        <v>24</v>
      </c>
      <c r="AD59" s="466" t="s">
        <v>25</v>
      </c>
    </row>
    <row r="60" spans="2:30" outlineLevel="1" x14ac:dyDescent="0.2">
      <c r="B60" s="35"/>
      <c r="C60" s="33"/>
      <c r="D60" s="33"/>
      <c r="E60" s="34"/>
      <c r="F60" s="37" t="s">
        <v>100</v>
      </c>
      <c r="G60" s="355"/>
      <c r="H60" s="359"/>
      <c r="I60" s="360"/>
      <c r="J60" s="360"/>
      <c r="K60" s="361"/>
      <c r="L60" s="362"/>
      <c r="M60" s="360"/>
      <c r="N60" s="360"/>
      <c r="O60" s="360"/>
      <c r="P60" s="363"/>
      <c r="Q60" s="360"/>
      <c r="R60" s="360"/>
      <c r="S60" s="360"/>
      <c r="T60" s="360"/>
      <c r="U60" s="362"/>
      <c r="V60" s="363"/>
      <c r="W60" s="355"/>
      <c r="Y60" s="383"/>
      <c r="AA60" s="456" t="s">
        <v>17</v>
      </c>
      <c r="AB60" s="519" t="s">
        <v>101</v>
      </c>
      <c r="AC60" s="456" t="s">
        <v>24</v>
      </c>
      <c r="AD60" s="466" t="s">
        <v>25</v>
      </c>
    </row>
    <row r="61" spans="2:30" x14ac:dyDescent="0.2">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0"/>
      <c r="AA61" s="457"/>
      <c r="AB61" s="451"/>
      <c r="AC61" s="451"/>
      <c r="AD61" s="463" t="s">
        <v>21</v>
      </c>
    </row>
    <row r="62" spans="2:30" outlineLevel="1" x14ac:dyDescent="0.2">
      <c r="B62" s="35"/>
      <c r="C62" s="33"/>
      <c r="D62" s="33"/>
      <c r="E62" s="34"/>
      <c r="F62" s="37" t="s">
        <v>103</v>
      </c>
      <c r="G62" s="355"/>
      <c r="H62" s="359"/>
      <c r="I62" s="360"/>
      <c r="J62" s="360"/>
      <c r="K62" s="361"/>
      <c r="L62" s="362"/>
      <c r="M62" s="360"/>
      <c r="N62" s="360"/>
      <c r="O62" s="360"/>
      <c r="P62" s="363"/>
      <c r="Q62" s="360"/>
      <c r="R62" s="360"/>
      <c r="S62" s="360"/>
      <c r="T62" s="360"/>
      <c r="U62" s="362"/>
      <c r="V62" s="363"/>
      <c r="W62" s="355"/>
      <c r="Y62" s="383"/>
      <c r="AA62" s="456" t="s">
        <v>17</v>
      </c>
      <c r="AB62" s="519" t="s">
        <v>104</v>
      </c>
      <c r="AC62" s="456" t="s">
        <v>24</v>
      </c>
      <c r="AD62" s="466" t="s">
        <v>25</v>
      </c>
    </row>
    <row r="63" spans="2:30" outlineLevel="1" x14ac:dyDescent="0.2">
      <c r="B63" s="35"/>
      <c r="C63" s="33"/>
      <c r="D63" s="33"/>
      <c r="E63" s="34"/>
      <c r="F63" s="37" t="s">
        <v>105</v>
      </c>
      <c r="G63" s="355"/>
      <c r="H63" s="359"/>
      <c r="I63" s="360"/>
      <c r="J63" s="360"/>
      <c r="K63" s="361"/>
      <c r="L63" s="362"/>
      <c r="M63" s="360"/>
      <c r="N63" s="360"/>
      <c r="O63" s="360"/>
      <c r="P63" s="363"/>
      <c r="Q63" s="360"/>
      <c r="R63" s="360"/>
      <c r="S63" s="360"/>
      <c r="T63" s="360"/>
      <c r="U63" s="362"/>
      <c r="V63" s="363"/>
      <c r="W63" s="355"/>
      <c r="Y63" s="383"/>
      <c r="AA63" s="456" t="s">
        <v>17</v>
      </c>
      <c r="AB63" s="519" t="s">
        <v>106</v>
      </c>
      <c r="AC63" s="456" t="s">
        <v>24</v>
      </c>
      <c r="AD63" s="466" t="s">
        <v>25</v>
      </c>
    </row>
    <row r="64" spans="2:30" x14ac:dyDescent="0.2">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0"/>
      <c r="AA64" s="457"/>
      <c r="AB64" s="451"/>
      <c r="AC64" s="451"/>
      <c r="AD64" s="463" t="s">
        <v>21</v>
      </c>
    </row>
    <row r="65" spans="2:30" outlineLevel="1" x14ac:dyDescent="0.2">
      <c r="B65" s="35"/>
      <c r="C65" s="33"/>
      <c r="D65" s="33"/>
      <c r="E65" s="34"/>
      <c r="F65" s="36" t="s">
        <v>107</v>
      </c>
      <c r="G65" s="355"/>
      <c r="H65" s="359"/>
      <c r="I65" s="360"/>
      <c r="J65" s="360"/>
      <c r="K65" s="361"/>
      <c r="L65" s="362"/>
      <c r="M65" s="360"/>
      <c r="N65" s="360"/>
      <c r="O65" s="360"/>
      <c r="P65" s="363"/>
      <c r="Q65" s="360"/>
      <c r="R65" s="360"/>
      <c r="S65" s="360"/>
      <c r="T65" s="360"/>
      <c r="U65" s="362"/>
      <c r="V65" s="363"/>
      <c r="W65" s="355"/>
      <c r="Y65" s="383"/>
      <c r="AA65" s="456" t="s">
        <v>17</v>
      </c>
      <c r="AB65" s="519" t="s">
        <v>108</v>
      </c>
      <c r="AC65" s="456" t="s">
        <v>24</v>
      </c>
      <c r="AD65" s="466" t="s">
        <v>25</v>
      </c>
    </row>
    <row r="66" spans="2:30" x14ac:dyDescent="0.2">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0"/>
      <c r="AA66" s="457"/>
      <c r="AB66" s="451"/>
      <c r="AC66" s="451"/>
      <c r="AD66" s="463" t="s">
        <v>21</v>
      </c>
    </row>
    <row r="67" spans="2:30" outlineLevel="1" x14ac:dyDescent="0.2">
      <c r="B67" s="35"/>
      <c r="C67" s="33"/>
      <c r="D67" s="33"/>
      <c r="E67" s="34"/>
      <c r="F67" s="37" t="s">
        <v>110</v>
      </c>
      <c r="G67" s="355"/>
      <c r="H67" s="77"/>
      <c r="I67" s="73"/>
      <c r="J67" s="73"/>
      <c r="K67" s="74"/>
      <c r="L67" s="43"/>
      <c r="M67" s="43"/>
      <c r="N67" s="43"/>
      <c r="O67" s="43"/>
      <c r="P67" s="43"/>
      <c r="Q67" s="43"/>
      <c r="R67" s="43"/>
      <c r="S67" s="43"/>
      <c r="T67" s="43"/>
      <c r="U67" s="43"/>
      <c r="V67" s="43"/>
      <c r="W67" s="42"/>
      <c r="Y67" s="381"/>
      <c r="AA67" s="456" t="s">
        <v>17</v>
      </c>
      <c r="AB67" s="455" t="s">
        <v>18</v>
      </c>
      <c r="AC67" s="455" t="s">
        <v>18</v>
      </c>
      <c r="AD67" s="464" t="s">
        <v>19</v>
      </c>
    </row>
    <row r="68" spans="2:30" outlineLevel="1" x14ac:dyDescent="0.2">
      <c r="B68" s="35"/>
      <c r="C68" s="33"/>
      <c r="D68" s="33"/>
      <c r="E68" s="34"/>
      <c r="F68" s="37" t="s">
        <v>111</v>
      </c>
      <c r="G68" s="355"/>
      <c r="H68" s="77"/>
      <c r="I68" s="73"/>
      <c r="J68" s="73"/>
      <c r="K68" s="74"/>
      <c r="L68" s="43"/>
      <c r="M68" s="43"/>
      <c r="N68" s="43"/>
      <c r="O68" s="43"/>
      <c r="P68" s="43"/>
      <c r="Q68" s="43"/>
      <c r="R68" s="43"/>
      <c r="S68" s="43"/>
      <c r="T68" s="43"/>
      <c r="U68" s="43"/>
      <c r="V68" s="43"/>
      <c r="W68" s="42"/>
      <c r="Y68" s="381"/>
      <c r="AA68" s="456" t="s">
        <v>17</v>
      </c>
      <c r="AB68" s="455" t="s">
        <v>18</v>
      </c>
      <c r="AC68" s="455" t="s">
        <v>18</v>
      </c>
      <c r="AD68" s="464" t="s">
        <v>19</v>
      </c>
    </row>
    <row r="69" spans="2:30" outlineLevel="1" x14ac:dyDescent="0.2">
      <c r="B69" s="35"/>
      <c r="C69" s="33"/>
      <c r="D69" s="33"/>
      <c r="E69" s="34"/>
      <c r="F69" s="37" t="s">
        <v>112</v>
      </c>
      <c r="G69" s="355"/>
      <c r="H69" s="77"/>
      <c r="I69" s="73"/>
      <c r="J69" s="73"/>
      <c r="K69" s="74"/>
      <c r="L69" s="43"/>
      <c r="M69" s="43"/>
      <c r="N69" s="43"/>
      <c r="O69" s="43"/>
      <c r="P69" s="43"/>
      <c r="Q69" s="43"/>
      <c r="R69" s="43"/>
      <c r="S69" s="43"/>
      <c r="T69" s="43"/>
      <c r="U69" s="43"/>
      <c r="V69" s="43"/>
      <c r="W69" s="42"/>
      <c r="Y69" s="381"/>
      <c r="AA69" s="456" t="s">
        <v>17</v>
      </c>
      <c r="AB69" s="455" t="s">
        <v>18</v>
      </c>
      <c r="AC69" s="455" t="s">
        <v>18</v>
      </c>
      <c r="AD69" s="464" t="s">
        <v>19</v>
      </c>
    </row>
    <row r="70" spans="2:30" x14ac:dyDescent="0.2">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0"/>
      <c r="AA70" s="457"/>
      <c r="AB70" s="451"/>
      <c r="AC70" s="451"/>
      <c r="AD70" s="463" t="s">
        <v>21</v>
      </c>
    </row>
    <row r="71" spans="2:30" outlineLevel="1" x14ac:dyDescent="0.2">
      <c r="B71" s="35"/>
      <c r="C71" s="33"/>
      <c r="D71" s="33"/>
      <c r="E71" s="34"/>
      <c r="F71" s="37" t="s">
        <v>114</v>
      </c>
      <c r="G71" s="355"/>
      <c r="H71" s="359"/>
      <c r="I71" s="360"/>
      <c r="J71" s="360"/>
      <c r="K71" s="361"/>
      <c r="L71" s="362"/>
      <c r="M71" s="360"/>
      <c r="N71" s="360"/>
      <c r="O71" s="360"/>
      <c r="P71" s="363"/>
      <c r="Q71" s="360"/>
      <c r="R71" s="360"/>
      <c r="S71" s="360"/>
      <c r="T71" s="360"/>
      <c r="U71" s="362"/>
      <c r="V71" s="363"/>
      <c r="W71" s="355"/>
      <c r="Y71" s="381"/>
      <c r="AA71" s="456" t="s">
        <v>17</v>
      </c>
      <c r="AB71" s="519" t="s">
        <v>115</v>
      </c>
      <c r="AC71" s="456" t="s">
        <v>24</v>
      </c>
      <c r="AD71" s="466" t="s">
        <v>25</v>
      </c>
    </row>
    <row r="72" spans="2:30" outlineLevel="1" x14ac:dyDescent="0.2">
      <c r="B72" s="35"/>
      <c r="C72" s="33"/>
      <c r="D72" s="33"/>
      <c r="E72" s="34"/>
      <c r="F72" s="37" t="s">
        <v>116</v>
      </c>
      <c r="G72" s="355"/>
      <c r="H72" s="359"/>
      <c r="I72" s="360"/>
      <c r="J72" s="360"/>
      <c r="K72" s="361"/>
      <c r="L72" s="362"/>
      <c r="M72" s="360"/>
      <c r="N72" s="360"/>
      <c r="O72" s="360"/>
      <c r="P72" s="363"/>
      <c r="Q72" s="360"/>
      <c r="R72" s="360"/>
      <c r="S72" s="360"/>
      <c r="T72" s="360"/>
      <c r="U72" s="362"/>
      <c r="V72" s="363"/>
      <c r="W72" s="355"/>
      <c r="Y72" s="381"/>
      <c r="AA72" s="456" t="s">
        <v>17</v>
      </c>
      <c r="AB72" s="519" t="s">
        <v>117</v>
      </c>
      <c r="AC72" s="456" t="s">
        <v>24</v>
      </c>
      <c r="AD72" s="466" t="s">
        <v>25</v>
      </c>
    </row>
    <row r="73" spans="2:30" x14ac:dyDescent="0.2">
      <c r="B73" s="35"/>
      <c r="C73" s="33" t="s">
        <v>118</v>
      </c>
      <c r="D73" s="33"/>
      <c r="E73" s="34"/>
      <c r="F73" s="34"/>
      <c r="G73" s="76"/>
      <c r="H73" s="77"/>
      <c r="I73" s="73"/>
      <c r="J73" s="73"/>
      <c r="K73" s="74"/>
      <c r="L73" s="43"/>
      <c r="M73" s="43"/>
      <c r="N73" s="43"/>
      <c r="O73" s="43"/>
      <c r="P73" s="43"/>
      <c r="Q73" s="43"/>
      <c r="R73" s="43"/>
      <c r="S73" s="43"/>
      <c r="T73" s="43"/>
      <c r="U73" s="43"/>
      <c r="V73" s="43"/>
      <c r="W73" s="42"/>
      <c r="Y73" s="380"/>
      <c r="AA73" s="458"/>
      <c r="AB73" s="452"/>
      <c r="AC73" s="452"/>
      <c r="AD73" s="453"/>
    </row>
    <row r="74" spans="2:30" x14ac:dyDescent="0.2">
      <c r="B74" s="35"/>
      <c r="C74" s="33"/>
      <c r="D74" s="33" t="s">
        <v>119</v>
      </c>
      <c r="E74" s="71"/>
      <c r="F74" s="34"/>
      <c r="G74" s="76"/>
      <c r="H74" s="77"/>
      <c r="I74" s="73"/>
      <c r="J74" s="73"/>
      <c r="K74" s="74"/>
      <c r="L74" s="43"/>
      <c r="M74" s="43"/>
      <c r="N74" s="43"/>
      <c r="O74" s="43"/>
      <c r="P74" s="43"/>
      <c r="Q74" s="43"/>
      <c r="R74" s="43"/>
      <c r="S74" s="43"/>
      <c r="T74" s="43"/>
      <c r="U74" s="43"/>
      <c r="V74" s="43"/>
      <c r="W74" s="42"/>
      <c r="Y74" s="380"/>
      <c r="AA74" s="459"/>
      <c r="AB74" s="453"/>
      <c r="AC74" s="453"/>
      <c r="AD74" s="453"/>
    </row>
    <row r="75" spans="2:30" x14ac:dyDescent="0.2">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0"/>
      <c r="AA75" s="460"/>
      <c r="AB75" s="454"/>
      <c r="AC75" s="454"/>
      <c r="AD75" s="463" t="s">
        <v>21</v>
      </c>
    </row>
    <row r="76" spans="2:30" outlineLevel="1" x14ac:dyDescent="0.2">
      <c r="B76" s="35"/>
      <c r="C76" s="34"/>
      <c r="D76" s="71"/>
      <c r="E76" s="71"/>
      <c r="F76" s="37" t="s">
        <v>121</v>
      </c>
      <c r="G76" s="357"/>
      <c r="H76" s="359"/>
      <c r="I76" s="360"/>
      <c r="J76" s="360"/>
      <c r="K76" s="361"/>
      <c r="L76" s="362"/>
      <c r="M76" s="360"/>
      <c r="N76" s="360"/>
      <c r="O76" s="360"/>
      <c r="P76" s="363"/>
      <c r="Q76" s="360"/>
      <c r="R76" s="360"/>
      <c r="S76" s="360"/>
      <c r="T76" s="360"/>
      <c r="U76" s="362"/>
      <c r="V76" s="363"/>
      <c r="W76" s="355"/>
      <c r="Y76" s="383"/>
      <c r="AA76" s="456" t="s">
        <v>17</v>
      </c>
      <c r="AB76" s="519" t="s">
        <v>122</v>
      </c>
      <c r="AC76" s="456" t="s">
        <v>24</v>
      </c>
      <c r="AD76" s="466" t="s">
        <v>25</v>
      </c>
    </row>
    <row r="77" spans="2:30" outlineLevel="1" x14ac:dyDescent="0.2">
      <c r="B77" s="35"/>
      <c r="C77" s="34"/>
      <c r="D77" s="71"/>
      <c r="E77" s="71"/>
      <c r="F77" s="37" t="s">
        <v>123</v>
      </c>
      <c r="G77" s="357"/>
      <c r="H77" s="359"/>
      <c r="I77" s="360"/>
      <c r="J77" s="360"/>
      <c r="K77" s="361"/>
      <c r="L77" s="362"/>
      <c r="M77" s="363"/>
      <c r="N77" s="360"/>
      <c r="O77" s="360"/>
      <c r="P77" s="360"/>
      <c r="Q77" s="360"/>
      <c r="R77" s="360"/>
      <c r="S77" s="360"/>
      <c r="T77" s="360"/>
      <c r="U77" s="360"/>
      <c r="V77" s="363"/>
      <c r="W77" s="355"/>
      <c r="Y77" s="383"/>
      <c r="AA77" s="456" t="s">
        <v>17</v>
      </c>
      <c r="AB77" s="519" t="s">
        <v>124</v>
      </c>
      <c r="AC77" s="456" t="s">
        <v>24</v>
      </c>
      <c r="AD77" s="466" t="s">
        <v>25</v>
      </c>
    </row>
    <row r="78" spans="2:30" outlineLevel="1" x14ac:dyDescent="0.2">
      <c r="B78" s="35"/>
      <c r="C78" s="34"/>
      <c r="D78" s="71"/>
      <c r="E78" s="71"/>
      <c r="F78" s="37" t="s">
        <v>125</v>
      </c>
      <c r="G78" s="357"/>
      <c r="H78" s="359"/>
      <c r="I78" s="360"/>
      <c r="J78" s="360"/>
      <c r="K78" s="361"/>
      <c r="L78" s="362"/>
      <c r="M78" s="363"/>
      <c r="N78" s="360"/>
      <c r="O78" s="360"/>
      <c r="P78" s="360"/>
      <c r="Q78" s="360"/>
      <c r="R78" s="360"/>
      <c r="S78" s="360"/>
      <c r="T78" s="360"/>
      <c r="U78" s="360"/>
      <c r="V78" s="363"/>
      <c r="W78" s="355"/>
      <c r="Y78" s="383"/>
      <c r="AA78" s="456" t="s">
        <v>17</v>
      </c>
      <c r="AB78" s="519" t="s">
        <v>126</v>
      </c>
      <c r="AC78" s="456" t="s">
        <v>24</v>
      </c>
      <c r="AD78" s="466" t="s">
        <v>25</v>
      </c>
    </row>
    <row r="79" spans="2:30" outlineLevel="1" x14ac:dyDescent="0.2">
      <c r="B79" s="35"/>
      <c r="C79" s="34"/>
      <c r="D79" s="71"/>
      <c r="E79" s="71"/>
      <c r="F79" s="37" t="s">
        <v>127</v>
      </c>
      <c r="G79" s="357"/>
      <c r="H79" s="359"/>
      <c r="I79" s="360"/>
      <c r="J79" s="360"/>
      <c r="K79" s="361"/>
      <c r="L79" s="362"/>
      <c r="M79" s="363"/>
      <c r="N79" s="360"/>
      <c r="O79" s="360"/>
      <c r="P79" s="360"/>
      <c r="Q79" s="360"/>
      <c r="R79" s="360"/>
      <c r="S79" s="360"/>
      <c r="T79" s="360"/>
      <c r="U79" s="360"/>
      <c r="V79" s="363"/>
      <c r="W79" s="355"/>
      <c r="Y79" s="383"/>
      <c r="AA79" s="456" t="s">
        <v>17</v>
      </c>
      <c r="AB79" s="519" t="s">
        <v>128</v>
      </c>
      <c r="AC79" s="456" t="s">
        <v>24</v>
      </c>
      <c r="AD79" s="466" t="s">
        <v>25</v>
      </c>
    </row>
    <row r="80" spans="2:30" x14ac:dyDescent="0.2">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0"/>
      <c r="AA80" s="457"/>
      <c r="AB80" s="451"/>
      <c r="AC80" s="451"/>
      <c r="AD80" s="463" t="s">
        <v>21</v>
      </c>
    </row>
    <row r="81" spans="2:30" outlineLevel="1" x14ac:dyDescent="0.2">
      <c r="B81" s="35"/>
      <c r="C81" s="34"/>
      <c r="D81" s="71"/>
      <c r="E81" s="71"/>
      <c r="F81" s="37" t="s">
        <v>130</v>
      </c>
      <c r="G81" s="357"/>
      <c r="H81" s="359"/>
      <c r="I81" s="360"/>
      <c r="J81" s="360"/>
      <c r="K81" s="361"/>
      <c r="L81" s="362"/>
      <c r="M81" s="363"/>
      <c r="N81" s="360"/>
      <c r="O81" s="360"/>
      <c r="P81" s="360"/>
      <c r="Q81" s="360"/>
      <c r="R81" s="360"/>
      <c r="S81" s="360"/>
      <c r="T81" s="360"/>
      <c r="U81" s="360"/>
      <c r="V81" s="363"/>
      <c r="W81" s="355"/>
      <c r="Y81" s="383"/>
      <c r="AA81" s="456" t="s">
        <v>17</v>
      </c>
      <c r="AB81" s="519" t="s">
        <v>131</v>
      </c>
      <c r="AC81" s="456" t="s">
        <v>24</v>
      </c>
      <c r="AD81" s="466" t="s">
        <v>25</v>
      </c>
    </row>
    <row r="82" spans="2:30" outlineLevel="1" x14ac:dyDescent="0.2">
      <c r="B82" s="35"/>
      <c r="C82" s="34"/>
      <c r="D82" s="71"/>
      <c r="E82" s="71"/>
      <c r="F82" s="37" t="s">
        <v>132</v>
      </c>
      <c r="G82" s="357"/>
      <c r="H82" s="359"/>
      <c r="I82" s="360"/>
      <c r="J82" s="360"/>
      <c r="K82" s="361"/>
      <c r="L82" s="362"/>
      <c r="M82" s="363"/>
      <c r="N82" s="360"/>
      <c r="O82" s="360"/>
      <c r="P82" s="360"/>
      <c r="Q82" s="360"/>
      <c r="R82" s="360"/>
      <c r="S82" s="360"/>
      <c r="T82" s="360"/>
      <c r="U82" s="360"/>
      <c r="V82" s="363"/>
      <c r="W82" s="355"/>
      <c r="Y82" s="383"/>
      <c r="AA82" s="456" t="s">
        <v>17</v>
      </c>
      <c r="AB82" s="519" t="s">
        <v>133</v>
      </c>
      <c r="AC82" s="456" t="s">
        <v>24</v>
      </c>
      <c r="AD82" s="466" t="s">
        <v>25</v>
      </c>
    </row>
    <row r="83" spans="2:30" x14ac:dyDescent="0.2">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0"/>
      <c r="AA83" s="457"/>
      <c r="AB83" s="451"/>
      <c r="AC83" s="451"/>
      <c r="AD83" s="463" t="s">
        <v>21</v>
      </c>
    </row>
    <row r="84" spans="2:30" outlineLevel="1" x14ac:dyDescent="0.2">
      <c r="B84" s="35"/>
      <c r="C84" s="34"/>
      <c r="D84" s="71"/>
      <c r="E84" s="71"/>
      <c r="F84" s="37" t="s">
        <v>135</v>
      </c>
      <c r="G84" s="357"/>
      <c r="H84" s="359"/>
      <c r="I84" s="360"/>
      <c r="J84" s="360"/>
      <c r="K84" s="361"/>
      <c r="L84" s="362"/>
      <c r="M84" s="363"/>
      <c r="N84" s="360"/>
      <c r="O84" s="360"/>
      <c r="P84" s="360"/>
      <c r="Q84" s="360"/>
      <c r="R84" s="360"/>
      <c r="S84" s="360"/>
      <c r="T84" s="360"/>
      <c r="U84" s="360"/>
      <c r="V84" s="363"/>
      <c r="W84" s="355"/>
      <c r="Y84" s="383"/>
      <c r="AA84" s="456" t="s">
        <v>17</v>
      </c>
      <c r="AB84" s="519" t="s">
        <v>136</v>
      </c>
      <c r="AC84" s="456" t="s">
        <v>24</v>
      </c>
      <c r="AD84" s="466" t="s">
        <v>25</v>
      </c>
    </row>
    <row r="85" spans="2:30" outlineLevel="1" x14ac:dyDescent="0.2">
      <c r="B85" s="35"/>
      <c r="C85" s="34"/>
      <c r="D85" s="71"/>
      <c r="E85" s="71"/>
      <c r="F85" s="37" t="s">
        <v>137</v>
      </c>
      <c r="G85" s="357"/>
      <c r="H85" s="359"/>
      <c r="I85" s="360"/>
      <c r="J85" s="360"/>
      <c r="K85" s="361"/>
      <c r="L85" s="362"/>
      <c r="M85" s="363"/>
      <c r="N85" s="360"/>
      <c r="O85" s="360"/>
      <c r="P85" s="360"/>
      <c r="Q85" s="360"/>
      <c r="R85" s="360"/>
      <c r="S85" s="360"/>
      <c r="T85" s="360"/>
      <c r="U85" s="360"/>
      <c r="V85" s="363"/>
      <c r="W85" s="355"/>
      <c r="Y85" s="383"/>
      <c r="AA85" s="456" t="s">
        <v>17</v>
      </c>
      <c r="AB85" s="519" t="s">
        <v>138</v>
      </c>
      <c r="AC85" s="456" t="s">
        <v>24</v>
      </c>
      <c r="AD85" s="466" t="s">
        <v>25</v>
      </c>
    </row>
    <row r="86" spans="2:30" x14ac:dyDescent="0.2">
      <c r="B86" s="35"/>
      <c r="C86" s="33"/>
      <c r="D86" s="33" t="s">
        <v>139</v>
      </c>
      <c r="E86" s="71"/>
      <c r="F86" s="34"/>
      <c r="G86" s="76"/>
      <c r="H86" s="77"/>
      <c r="I86" s="73"/>
      <c r="J86" s="73"/>
      <c r="K86" s="74"/>
      <c r="L86" s="43"/>
      <c r="M86" s="43"/>
      <c r="N86" s="43"/>
      <c r="O86" s="43"/>
      <c r="P86" s="43"/>
      <c r="Q86" s="43"/>
      <c r="R86" s="43"/>
      <c r="S86" s="43"/>
      <c r="T86" s="43"/>
      <c r="U86" s="43"/>
      <c r="V86" s="43"/>
      <c r="W86" s="42"/>
      <c r="Y86" s="380"/>
      <c r="AA86" s="458"/>
      <c r="AB86" s="452"/>
      <c r="AC86" s="452"/>
      <c r="AD86" s="453"/>
    </row>
    <row r="87" spans="2:30" x14ac:dyDescent="0.2">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0"/>
      <c r="AA87" s="460"/>
      <c r="AB87" s="454"/>
      <c r="AC87" s="454"/>
      <c r="AD87" s="463" t="s">
        <v>21</v>
      </c>
    </row>
    <row r="88" spans="2:30" outlineLevel="1" x14ac:dyDescent="0.2">
      <c r="B88" s="35"/>
      <c r="C88" s="34"/>
      <c r="D88" s="71"/>
      <c r="E88" s="71"/>
      <c r="F88" s="37" t="s">
        <v>141</v>
      </c>
      <c r="G88" s="357"/>
      <c r="H88" s="359"/>
      <c r="I88" s="360"/>
      <c r="J88" s="360"/>
      <c r="K88" s="361"/>
      <c r="L88" s="362"/>
      <c r="M88" s="363"/>
      <c r="N88" s="360"/>
      <c r="O88" s="360"/>
      <c r="P88" s="360"/>
      <c r="Q88" s="360"/>
      <c r="R88" s="360"/>
      <c r="S88" s="360"/>
      <c r="T88" s="360"/>
      <c r="U88" s="360"/>
      <c r="V88" s="363"/>
      <c r="W88" s="355"/>
      <c r="Y88" s="383"/>
      <c r="AA88" s="456" t="s">
        <v>17</v>
      </c>
      <c r="AB88" s="519" t="s">
        <v>142</v>
      </c>
      <c r="AC88" s="456" t="s">
        <v>24</v>
      </c>
      <c r="AD88" s="466" t="s">
        <v>25</v>
      </c>
    </row>
    <row r="89" spans="2:30" outlineLevel="1" x14ac:dyDescent="0.2">
      <c r="B89" s="35"/>
      <c r="C89" s="34"/>
      <c r="D89" s="71"/>
      <c r="E89" s="71"/>
      <c r="F89" s="37" t="s">
        <v>143</v>
      </c>
      <c r="G89" s="357"/>
      <c r="H89" s="359"/>
      <c r="I89" s="360"/>
      <c r="J89" s="360"/>
      <c r="K89" s="361"/>
      <c r="L89" s="362"/>
      <c r="M89" s="363"/>
      <c r="N89" s="360"/>
      <c r="O89" s="360"/>
      <c r="P89" s="360"/>
      <c r="Q89" s="360"/>
      <c r="R89" s="360"/>
      <c r="S89" s="360"/>
      <c r="T89" s="360"/>
      <c r="U89" s="360"/>
      <c r="V89" s="363"/>
      <c r="W89" s="355"/>
      <c r="Y89" s="383"/>
      <c r="AA89" s="456" t="s">
        <v>17</v>
      </c>
      <c r="AB89" s="519" t="s">
        <v>144</v>
      </c>
      <c r="AC89" s="456" t="s">
        <v>24</v>
      </c>
      <c r="AD89" s="466" t="s">
        <v>25</v>
      </c>
    </row>
    <row r="90" spans="2:30" outlineLevel="1" x14ac:dyDescent="0.2">
      <c r="B90" s="35"/>
      <c r="C90" s="34"/>
      <c r="D90" s="71"/>
      <c r="E90" s="71"/>
      <c r="F90" s="37" t="s">
        <v>145</v>
      </c>
      <c r="G90" s="357"/>
      <c r="H90" s="359"/>
      <c r="I90" s="360"/>
      <c r="J90" s="360"/>
      <c r="K90" s="361"/>
      <c r="L90" s="362"/>
      <c r="M90" s="363"/>
      <c r="N90" s="360"/>
      <c r="O90" s="360"/>
      <c r="P90" s="360"/>
      <c r="Q90" s="360"/>
      <c r="R90" s="360"/>
      <c r="S90" s="360"/>
      <c r="T90" s="360"/>
      <c r="U90" s="360"/>
      <c r="V90" s="363"/>
      <c r="W90" s="355"/>
      <c r="Y90" s="383"/>
      <c r="AA90" s="456" t="s">
        <v>17</v>
      </c>
      <c r="AB90" s="519" t="s">
        <v>146</v>
      </c>
      <c r="AC90" s="456" t="s">
        <v>24</v>
      </c>
      <c r="AD90" s="466" t="s">
        <v>25</v>
      </c>
    </row>
    <row r="91" spans="2:30" outlineLevel="1" x14ac:dyDescent="0.2">
      <c r="B91" s="35"/>
      <c r="C91" s="34"/>
      <c r="D91" s="71"/>
      <c r="E91" s="71"/>
      <c r="F91" s="37" t="s">
        <v>147</v>
      </c>
      <c r="G91" s="357"/>
      <c r="H91" s="359"/>
      <c r="I91" s="360"/>
      <c r="J91" s="360"/>
      <c r="K91" s="361"/>
      <c r="L91" s="362"/>
      <c r="M91" s="363"/>
      <c r="N91" s="360"/>
      <c r="O91" s="360"/>
      <c r="P91" s="360"/>
      <c r="Q91" s="360"/>
      <c r="R91" s="360"/>
      <c r="S91" s="360"/>
      <c r="T91" s="360"/>
      <c r="U91" s="360"/>
      <c r="V91" s="363"/>
      <c r="W91" s="355"/>
      <c r="Y91" s="383"/>
      <c r="AA91" s="456" t="s">
        <v>17</v>
      </c>
      <c r="AB91" s="519" t="s">
        <v>148</v>
      </c>
      <c r="AC91" s="456" t="s">
        <v>24</v>
      </c>
      <c r="AD91" s="466" t="s">
        <v>25</v>
      </c>
    </row>
    <row r="92" spans="2:30" x14ac:dyDescent="0.2">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0"/>
      <c r="AA92" s="457"/>
      <c r="AB92" s="451"/>
      <c r="AC92" s="451"/>
      <c r="AD92" s="463" t="s">
        <v>21</v>
      </c>
    </row>
    <row r="93" spans="2:30" outlineLevel="1" x14ac:dyDescent="0.2">
      <c r="B93" s="35"/>
      <c r="C93" s="34"/>
      <c r="D93" s="71"/>
      <c r="E93" s="71"/>
      <c r="F93" s="37" t="s">
        <v>150</v>
      </c>
      <c r="G93" s="357"/>
      <c r="H93" s="359"/>
      <c r="I93" s="360"/>
      <c r="J93" s="360"/>
      <c r="K93" s="361"/>
      <c r="L93" s="362"/>
      <c r="M93" s="363"/>
      <c r="N93" s="360"/>
      <c r="O93" s="360"/>
      <c r="P93" s="360"/>
      <c r="Q93" s="360"/>
      <c r="R93" s="360"/>
      <c r="S93" s="360"/>
      <c r="T93" s="360"/>
      <c r="U93" s="360"/>
      <c r="V93" s="364"/>
      <c r="W93" s="355"/>
      <c r="Y93" s="383"/>
      <c r="AA93" s="456" t="s">
        <v>17</v>
      </c>
      <c r="AB93" s="519" t="s">
        <v>151</v>
      </c>
      <c r="AC93" s="456" t="s">
        <v>24</v>
      </c>
      <c r="AD93" s="466" t="s">
        <v>25</v>
      </c>
    </row>
    <row r="94" spans="2:30" outlineLevel="1" x14ac:dyDescent="0.2">
      <c r="B94" s="35"/>
      <c r="C94" s="34"/>
      <c r="D94" s="71"/>
      <c r="E94" s="71"/>
      <c r="F94" s="37" t="s">
        <v>152</v>
      </c>
      <c r="G94" s="357"/>
      <c r="H94" s="359"/>
      <c r="I94" s="360"/>
      <c r="J94" s="360"/>
      <c r="K94" s="361"/>
      <c r="L94" s="362"/>
      <c r="M94" s="363"/>
      <c r="N94" s="360"/>
      <c r="O94" s="360"/>
      <c r="P94" s="360"/>
      <c r="Q94" s="360"/>
      <c r="R94" s="360"/>
      <c r="S94" s="360"/>
      <c r="T94" s="360"/>
      <c r="U94" s="360"/>
      <c r="V94" s="364"/>
      <c r="W94" s="355"/>
      <c r="Y94" s="383"/>
      <c r="AA94" s="456" t="s">
        <v>17</v>
      </c>
      <c r="AB94" s="519" t="s">
        <v>153</v>
      </c>
      <c r="AC94" s="456" t="s">
        <v>24</v>
      </c>
      <c r="AD94" s="466" t="s">
        <v>25</v>
      </c>
    </row>
    <row r="95" spans="2:30" x14ac:dyDescent="0.2">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0"/>
      <c r="AA95" s="457"/>
      <c r="AB95" s="451"/>
      <c r="AC95" s="451"/>
      <c r="AD95" s="463" t="s">
        <v>21</v>
      </c>
    </row>
    <row r="96" spans="2:30" outlineLevel="1" x14ac:dyDescent="0.2">
      <c r="B96" s="35"/>
      <c r="C96" s="34"/>
      <c r="D96" s="71"/>
      <c r="E96" s="71"/>
      <c r="F96" s="37" t="s">
        <v>155</v>
      </c>
      <c r="G96" s="357"/>
      <c r="H96" s="359"/>
      <c r="I96" s="360"/>
      <c r="J96" s="360"/>
      <c r="K96" s="361"/>
      <c r="L96" s="362"/>
      <c r="M96" s="363"/>
      <c r="N96" s="360"/>
      <c r="O96" s="360"/>
      <c r="P96" s="360"/>
      <c r="Q96" s="360"/>
      <c r="R96" s="360"/>
      <c r="S96" s="360"/>
      <c r="T96" s="360"/>
      <c r="U96" s="360"/>
      <c r="V96" s="364"/>
      <c r="W96" s="355"/>
      <c r="Y96" s="383"/>
      <c r="AA96" s="456" t="s">
        <v>17</v>
      </c>
      <c r="AB96" s="519" t="s">
        <v>156</v>
      </c>
      <c r="AC96" s="456" t="s">
        <v>24</v>
      </c>
      <c r="AD96" s="466" t="s">
        <v>25</v>
      </c>
    </row>
    <row r="97" spans="2:30" outlineLevel="1" x14ac:dyDescent="0.2">
      <c r="B97" s="35"/>
      <c r="C97" s="34"/>
      <c r="D97" s="71"/>
      <c r="E97" s="71"/>
      <c r="F97" s="37" t="s">
        <v>157</v>
      </c>
      <c r="G97" s="357"/>
      <c r="H97" s="359"/>
      <c r="I97" s="360"/>
      <c r="J97" s="360"/>
      <c r="K97" s="361"/>
      <c r="L97" s="362"/>
      <c r="M97" s="363"/>
      <c r="N97" s="360"/>
      <c r="O97" s="360"/>
      <c r="P97" s="360"/>
      <c r="Q97" s="360"/>
      <c r="R97" s="360"/>
      <c r="S97" s="360"/>
      <c r="T97" s="360"/>
      <c r="U97" s="360"/>
      <c r="V97" s="364"/>
      <c r="W97" s="355"/>
      <c r="Y97" s="383"/>
      <c r="AA97" s="456" t="s">
        <v>17</v>
      </c>
      <c r="AB97" s="519" t="s">
        <v>158</v>
      </c>
      <c r="AC97" s="456" t="s">
        <v>24</v>
      </c>
      <c r="AD97" s="466" t="s">
        <v>25</v>
      </c>
    </row>
    <row r="98" spans="2:30" x14ac:dyDescent="0.2">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0"/>
      <c r="AA98" s="457"/>
      <c r="AB98" s="451"/>
      <c r="AC98" s="451"/>
      <c r="AD98" s="463" t="s">
        <v>21</v>
      </c>
    </row>
    <row r="99" spans="2:30" outlineLevel="1" x14ac:dyDescent="0.2">
      <c r="B99" s="35"/>
      <c r="C99" s="34"/>
      <c r="D99" s="71"/>
      <c r="E99" s="71"/>
      <c r="F99" s="37" t="s">
        <v>160</v>
      </c>
      <c r="G99" s="357"/>
      <c r="H99" s="359"/>
      <c r="I99" s="360"/>
      <c r="J99" s="360"/>
      <c r="K99" s="361"/>
      <c r="L99" s="362"/>
      <c r="M99" s="363"/>
      <c r="N99" s="360"/>
      <c r="O99" s="360"/>
      <c r="P99" s="360"/>
      <c r="Q99" s="360"/>
      <c r="R99" s="360"/>
      <c r="S99" s="360"/>
      <c r="T99" s="360"/>
      <c r="U99" s="360"/>
      <c r="V99" s="364"/>
      <c r="W99" s="355"/>
      <c r="Y99" s="383"/>
      <c r="AA99" s="456" t="s">
        <v>17</v>
      </c>
      <c r="AB99" s="519" t="s">
        <v>161</v>
      </c>
      <c r="AC99" s="456" t="s">
        <v>24</v>
      </c>
      <c r="AD99" s="466" t="s">
        <v>25</v>
      </c>
    </row>
    <row r="100" spans="2:30" outlineLevel="1" x14ac:dyDescent="0.2">
      <c r="B100" s="35"/>
      <c r="C100" s="34"/>
      <c r="D100" s="71"/>
      <c r="E100" s="71"/>
      <c r="F100" s="37" t="s">
        <v>162</v>
      </c>
      <c r="G100" s="357"/>
      <c r="H100" s="359"/>
      <c r="I100" s="360"/>
      <c r="J100" s="360"/>
      <c r="K100" s="361"/>
      <c r="L100" s="362"/>
      <c r="M100" s="363"/>
      <c r="N100" s="360"/>
      <c r="O100" s="360"/>
      <c r="P100" s="360"/>
      <c r="Q100" s="360"/>
      <c r="R100" s="360"/>
      <c r="S100" s="360"/>
      <c r="T100" s="360"/>
      <c r="U100" s="360"/>
      <c r="V100" s="364"/>
      <c r="W100" s="355"/>
      <c r="Y100" s="383"/>
      <c r="AA100" s="456" t="s">
        <v>17</v>
      </c>
      <c r="AB100" s="519" t="s">
        <v>163</v>
      </c>
      <c r="AC100" s="456" t="s">
        <v>24</v>
      </c>
      <c r="AD100" s="466" t="s">
        <v>25</v>
      </c>
    </row>
    <row r="101" spans="2:30" outlineLevel="1" x14ac:dyDescent="0.2">
      <c r="B101" s="35"/>
      <c r="C101" s="34"/>
      <c r="D101" s="71"/>
      <c r="E101" s="71"/>
      <c r="F101" s="37" t="s">
        <v>164</v>
      </c>
      <c r="G101" s="357"/>
      <c r="H101" s="51"/>
      <c r="I101" s="50"/>
      <c r="J101" s="50"/>
      <c r="K101" s="52"/>
      <c r="L101" s="50"/>
      <c r="M101" s="50"/>
      <c r="N101" s="50"/>
      <c r="O101" s="50"/>
      <c r="P101" s="50"/>
      <c r="Q101" s="50"/>
      <c r="R101" s="50"/>
      <c r="S101" s="50"/>
      <c r="T101" s="50"/>
      <c r="U101" s="50"/>
      <c r="V101" s="50"/>
      <c r="W101" s="56"/>
      <c r="Y101" s="381"/>
      <c r="AA101" s="456" t="s">
        <v>17</v>
      </c>
      <c r="AB101" s="455" t="s">
        <v>18</v>
      </c>
      <c r="AC101" s="455" t="s">
        <v>18</v>
      </c>
      <c r="AD101" s="464" t="s">
        <v>19</v>
      </c>
    </row>
    <row r="102" spans="2:30" x14ac:dyDescent="0.2">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0"/>
      <c r="AA102" s="457"/>
      <c r="AB102" s="451"/>
      <c r="AC102" s="451"/>
      <c r="AD102" s="463" t="s">
        <v>21</v>
      </c>
    </row>
    <row r="103" spans="2:30" outlineLevel="1" x14ac:dyDescent="0.2">
      <c r="B103" s="35"/>
      <c r="C103" s="34"/>
      <c r="D103" s="34"/>
      <c r="E103" s="71"/>
      <c r="F103" s="37" t="s">
        <v>166</v>
      </c>
      <c r="G103" s="357"/>
      <c r="H103" s="359"/>
      <c r="I103" s="360"/>
      <c r="J103" s="360"/>
      <c r="K103" s="361"/>
      <c r="L103" s="362"/>
      <c r="M103" s="363"/>
      <c r="N103" s="360"/>
      <c r="O103" s="360"/>
      <c r="P103" s="360"/>
      <c r="Q103" s="360"/>
      <c r="R103" s="360"/>
      <c r="S103" s="360"/>
      <c r="T103" s="360"/>
      <c r="U103" s="360"/>
      <c r="V103" s="364"/>
      <c r="W103" s="355"/>
      <c r="Y103" s="383"/>
      <c r="AA103" s="456" t="s">
        <v>17</v>
      </c>
      <c r="AB103" s="519" t="s">
        <v>167</v>
      </c>
      <c r="AC103" s="456" t="s">
        <v>24</v>
      </c>
      <c r="AD103" s="466" t="s">
        <v>25</v>
      </c>
    </row>
    <row r="104" spans="2:30" outlineLevel="1" x14ac:dyDescent="0.2">
      <c r="B104" s="35"/>
      <c r="C104" s="34"/>
      <c r="D104" s="71"/>
      <c r="E104" s="71"/>
      <c r="F104" s="37" t="s">
        <v>168</v>
      </c>
      <c r="G104" s="357"/>
      <c r="H104" s="359"/>
      <c r="I104" s="360"/>
      <c r="J104" s="360"/>
      <c r="K104" s="361"/>
      <c r="L104" s="362"/>
      <c r="M104" s="363"/>
      <c r="N104" s="365"/>
      <c r="O104" s="365"/>
      <c r="P104" s="365"/>
      <c r="Q104" s="365"/>
      <c r="R104" s="365"/>
      <c r="S104" s="365"/>
      <c r="T104" s="365"/>
      <c r="U104" s="365"/>
      <c r="V104" s="364"/>
      <c r="W104" s="355"/>
      <c r="Y104" s="383"/>
      <c r="AA104" s="456" t="s">
        <v>17</v>
      </c>
      <c r="AB104" s="519" t="s">
        <v>169</v>
      </c>
      <c r="AC104" s="456" t="s">
        <v>24</v>
      </c>
      <c r="AD104" s="466" t="s">
        <v>25</v>
      </c>
    </row>
    <row r="105" spans="2:30" outlineLevel="1" x14ac:dyDescent="0.2">
      <c r="B105" s="35"/>
      <c r="C105" s="34"/>
      <c r="D105" s="33"/>
      <c r="E105" s="71"/>
      <c r="F105" s="37" t="s">
        <v>170</v>
      </c>
      <c r="G105" s="357"/>
      <c r="H105" s="141"/>
      <c r="I105" s="83"/>
      <c r="J105" s="83"/>
      <c r="K105" s="142"/>
      <c r="L105" s="50"/>
      <c r="M105" s="50"/>
      <c r="N105" s="143"/>
      <c r="O105" s="143"/>
      <c r="P105" s="143"/>
      <c r="Q105" s="143"/>
      <c r="R105" s="143"/>
      <c r="S105" s="143"/>
      <c r="T105" s="143"/>
      <c r="U105" s="143"/>
      <c r="V105" s="50"/>
      <c r="W105" s="56"/>
      <c r="Y105" s="382"/>
      <c r="AA105" s="456" t="s">
        <v>17</v>
      </c>
      <c r="AB105" s="455" t="s">
        <v>18</v>
      </c>
      <c r="AC105" s="455" t="s">
        <v>18</v>
      </c>
      <c r="AD105" s="464" t="s">
        <v>19</v>
      </c>
    </row>
    <row r="106" spans="2:30" x14ac:dyDescent="0.2">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0"/>
      <c r="AA106" s="457"/>
      <c r="AB106" s="520"/>
      <c r="AC106" s="520"/>
      <c r="AD106" s="463" t="s">
        <v>21</v>
      </c>
    </row>
    <row r="107" spans="2:30" outlineLevel="1" x14ac:dyDescent="0.2">
      <c r="B107" s="35"/>
      <c r="C107" s="34"/>
      <c r="D107" s="34"/>
      <c r="E107" s="71"/>
      <c r="F107" s="37" t="s">
        <v>172</v>
      </c>
      <c r="G107" s="357"/>
      <c r="H107" s="362"/>
      <c r="I107" s="360"/>
      <c r="J107" s="360"/>
      <c r="K107" s="361"/>
      <c r="L107" s="362"/>
      <c r="M107" s="363"/>
      <c r="N107" s="360"/>
      <c r="O107" s="360"/>
      <c r="P107" s="360"/>
      <c r="Q107" s="360"/>
      <c r="R107" s="360"/>
      <c r="S107" s="360"/>
      <c r="T107" s="360"/>
      <c r="U107" s="360"/>
      <c r="V107" s="364"/>
      <c r="W107" s="355"/>
      <c r="Y107" s="383"/>
      <c r="AA107" s="456" t="s">
        <v>17</v>
      </c>
      <c r="AB107" s="519" t="s">
        <v>173</v>
      </c>
      <c r="AC107" s="456" t="s">
        <v>24</v>
      </c>
      <c r="AD107" s="466" t="s">
        <v>25</v>
      </c>
    </row>
    <row r="108" spans="2:30" outlineLevel="1" x14ac:dyDescent="0.2">
      <c r="B108" s="35"/>
      <c r="C108" s="34"/>
      <c r="D108" s="34"/>
      <c r="E108" s="71"/>
      <c r="F108" s="37" t="s">
        <v>174</v>
      </c>
      <c r="G108" s="357"/>
      <c r="H108" s="77"/>
      <c r="I108" s="73"/>
      <c r="J108" s="73"/>
      <c r="K108" s="74"/>
      <c r="L108" s="43"/>
      <c r="M108" s="43"/>
      <c r="N108" s="43"/>
      <c r="O108" s="43"/>
      <c r="P108" s="43"/>
      <c r="Q108" s="43"/>
      <c r="R108" s="43"/>
      <c r="S108" s="43"/>
      <c r="T108" s="43"/>
      <c r="U108" s="43"/>
      <c r="V108" s="43"/>
      <c r="W108" s="42"/>
      <c r="Y108" s="381"/>
      <c r="AA108" s="456" t="s">
        <v>17</v>
      </c>
      <c r="AB108" s="455" t="s">
        <v>18</v>
      </c>
      <c r="AC108" s="455" t="s">
        <v>18</v>
      </c>
      <c r="AD108" s="464" t="s">
        <v>19</v>
      </c>
    </row>
    <row r="109" spans="2:30" x14ac:dyDescent="0.2">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0"/>
      <c r="AA109" s="457"/>
      <c r="AB109" s="520"/>
      <c r="AC109" s="520"/>
      <c r="AD109" s="463" t="s">
        <v>21</v>
      </c>
    </row>
    <row r="110" spans="2:30" outlineLevel="1" x14ac:dyDescent="0.2">
      <c r="B110" s="35"/>
      <c r="C110" s="34"/>
      <c r="D110" s="34"/>
      <c r="E110" s="71"/>
      <c r="F110" s="37" t="s">
        <v>176</v>
      </c>
      <c r="G110" s="357"/>
      <c r="H110" s="359"/>
      <c r="I110" s="360"/>
      <c r="J110" s="360"/>
      <c r="K110" s="361"/>
      <c r="L110" s="362"/>
      <c r="M110" s="363"/>
      <c r="N110" s="360"/>
      <c r="O110" s="360"/>
      <c r="P110" s="360"/>
      <c r="Q110" s="360"/>
      <c r="R110" s="360"/>
      <c r="S110" s="360"/>
      <c r="T110" s="360"/>
      <c r="U110" s="360"/>
      <c r="V110" s="364"/>
      <c r="W110" s="355"/>
      <c r="Y110" s="383"/>
      <c r="AA110" s="456" t="s">
        <v>17</v>
      </c>
      <c r="AB110" s="519" t="s">
        <v>177</v>
      </c>
      <c r="AC110" s="456" t="s">
        <v>24</v>
      </c>
      <c r="AD110" s="466" t="s">
        <v>25</v>
      </c>
    </row>
    <row r="111" spans="2:30" outlineLevel="1" x14ac:dyDescent="0.2">
      <c r="B111" s="35"/>
      <c r="C111" s="71"/>
      <c r="D111" s="71"/>
      <c r="E111" s="71"/>
      <c r="F111" s="37" t="s">
        <v>178</v>
      </c>
      <c r="G111" s="357"/>
      <c r="H111" s="359"/>
      <c r="I111" s="360"/>
      <c r="J111" s="360"/>
      <c r="K111" s="361"/>
      <c r="L111" s="362"/>
      <c r="M111" s="363"/>
      <c r="N111" s="360"/>
      <c r="O111" s="360"/>
      <c r="P111" s="360"/>
      <c r="Q111" s="360"/>
      <c r="R111" s="360"/>
      <c r="S111" s="360"/>
      <c r="T111" s="360"/>
      <c r="U111" s="360"/>
      <c r="V111" s="364"/>
      <c r="W111" s="355"/>
      <c r="Y111" s="383"/>
      <c r="AA111" s="456" t="s">
        <v>17</v>
      </c>
      <c r="AB111" s="519" t="s">
        <v>179</v>
      </c>
      <c r="AC111" s="456" t="s">
        <v>24</v>
      </c>
      <c r="AD111" s="466" t="s">
        <v>25</v>
      </c>
    </row>
    <row r="112" spans="2:30" outlineLevel="1" x14ac:dyDescent="0.2">
      <c r="B112" s="35"/>
      <c r="C112" s="71"/>
      <c r="D112" s="71"/>
      <c r="E112" s="71"/>
      <c r="F112" s="37" t="s">
        <v>180</v>
      </c>
      <c r="G112" s="357"/>
      <c r="H112" s="359"/>
      <c r="I112" s="360"/>
      <c r="J112" s="360"/>
      <c r="K112" s="361"/>
      <c r="L112" s="362"/>
      <c r="M112" s="363"/>
      <c r="N112" s="360"/>
      <c r="O112" s="360"/>
      <c r="P112" s="360"/>
      <c r="Q112" s="360"/>
      <c r="R112" s="360"/>
      <c r="S112" s="360"/>
      <c r="T112" s="360"/>
      <c r="U112" s="360"/>
      <c r="V112" s="364"/>
      <c r="W112" s="355"/>
      <c r="Y112" s="383"/>
      <c r="AA112" s="456" t="s">
        <v>17</v>
      </c>
      <c r="AB112" s="519" t="s">
        <v>181</v>
      </c>
      <c r="AC112" s="456" t="s">
        <v>24</v>
      </c>
      <c r="AD112" s="466" t="s">
        <v>25</v>
      </c>
    </row>
    <row r="113" spans="2:30" outlineLevel="1" x14ac:dyDescent="0.2">
      <c r="B113" s="35"/>
      <c r="C113" s="71"/>
      <c r="D113" s="71"/>
      <c r="E113" s="71"/>
      <c r="F113" s="36" t="s">
        <v>182</v>
      </c>
      <c r="G113" s="357"/>
      <c r="H113" s="359"/>
      <c r="I113" s="360"/>
      <c r="J113" s="360"/>
      <c r="K113" s="361"/>
      <c r="L113" s="362"/>
      <c r="M113" s="363"/>
      <c r="N113" s="360"/>
      <c r="O113" s="360"/>
      <c r="P113" s="360"/>
      <c r="Q113" s="360"/>
      <c r="R113" s="360"/>
      <c r="S113" s="360"/>
      <c r="T113" s="360"/>
      <c r="U113" s="360"/>
      <c r="V113" s="364"/>
      <c r="W113" s="355"/>
      <c r="Y113" s="383"/>
      <c r="AA113" s="456" t="s">
        <v>17</v>
      </c>
      <c r="AB113" s="519" t="s">
        <v>183</v>
      </c>
      <c r="AC113" s="456" t="s">
        <v>24</v>
      </c>
      <c r="AD113" s="466" t="s">
        <v>25</v>
      </c>
    </row>
    <row r="114" spans="2:30" x14ac:dyDescent="0.2">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0"/>
      <c r="AA114" s="458"/>
      <c r="AB114" s="452"/>
      <c r="AC114" s="452"/>
      <c r="AD114" s="453"/>
    </row>
    <row r="115" spans="2:30" outlineLevel="1" x14ac:dyDescent="0.2">
      <c r="B115" s="35"/>
      <c r="C115" s="33"/>
      <c r="D115" s="33"/>
      <c r="E115" s="34"/>
      <c r="F115" s="36" t="s">
        <v>32</v>
      </c>
      <c r="G115" s="355"/>
      <c r="H115" s="359"/>
      <c r="I115" s="360"/>
      <c r="J115" s="360"/>
      <c r="K115" s="361"/>
      <c r="L115" s="362"/>
      <c r="M115" s="363"/>
      <c r="N115" s="360"/>
      <c r="O115" s="360"/>
      <c r="P115" s="360"/>
      <c r="Q115" s="360"/>
      <c r="R115" s="360"/>
      <c r="S115" s="360"/>
      <c r="T115" s="360"/>
      <c r="U115" s="360"/>
      <c r="V115" s="364"/>
      <c r="W115" s="355"/>
      <c r="Y115" s="383"/>
      <c r="AA115" s="456" t="s">
        <v>17</v>
      </c>
      <c r="AB115" s="519" t="s">
        <v>185</v>
      </c>
      <c r="AC115" s="456" t="s">
        <v>24</v>
      </c>
      <c r="AD115" s="466" t="s">
        <v>25</v>
      </c>
    </row>
    <row r="116" spans="2:30" outlineLevel="1" x14ac:dyDescent="0.2">
      <c r="B116" s="35"/>
      <c r="C116" s="33"/>
      <c r="D116" s="33"/>
      <c r="E116" s="71"/>
      <c r="F116" s="36" t="s">
        <v>53</v>
      </c>
      <c r="G116" s="355"/>
      <c r="H116" s="359"/>
      <c r="I116" s="360"/>
      <c r="J116" s="360"/>
      <c r="K116" s="361"/>
      <c r="L116" s="362"/>
      <c r="M116" s="363"/>
      <c r="N116" s="360"/>
      <c r="O116" s="360"/>
      <c r="P116" s="360"/>
      <c r="Q116" s="360"/>
      <c r="R116" s="360"/>
      <c r="S116" s="360"/>
      <c r="T116" s="360"/>
      <c r="U116" s="360"/>
      <c r="V116" s="364"/>
      <c r="W116" s="355"/>
      <c r="Y116" s="383"/>
      <c r="AA116" s="456" t="s">
        <v>17</v>
      </c>
      <c r="AB116" s="519" t="s">
        <v>186</v>
      </c>
      <c r="AC116" s="456" t="s">
        <v>24</v>
      </c>
      <c r="AD116" s="466" t="s">
        <v>25</v>
      </c>
    </row>
    <row r="117" spans="2:30" outlineLevel="1" x14ac:dyDescent="0.2">
      <c r="B117" s="35"/>
      <c r="C117" s="33"/>
      <c r="D117" s="33"/>
      <c r="E117" s="34"/>
      <c r="F117" s="36" t="s">
        <v>69</v>
      </c>
      <c r="G117" s="355"/>
      <c r="H117" s="359"/>
      <c r="I117" s="360"/>
      <c r="J117" s="360"/>
      <c r="K117" s="361"/>
      <c r="L117" s="362"/>
      <c r="M117" s="363"/>
      <c r="N117" s="360"/>
      <c r="O117" s="360"/>
      <c r="P117" s="360"/>
      <c r="Q117" s="360"/>
      <c r="R117" s="360"/>
      <c r="S117" s="360"/>
      <c r="T117" s="360"/>
      <c r="U117" s="360"/>
      <c r="V117" s="364"/>
      <c r="W117" s="355"/>
      <c r="Y117" s="383"/>
      <c r="AA117" s="456" t="s">
        <v>17</v>
      </c>
      <c r="AB117" s="519" t="s">
        <v>187</v>
      </c>
      <c r="AC117" s="456" t="s">
        <v>24</v>
      </c>
      <c r="AD117" s="466" t="s">
        <v>25</v>
      </c>
    </row>
    <row r="118" spans="2:30" outlineLevel="1" x14ac:dyDescent="0.2">
      <c r="B118" s="35"/>
      <c r="C118" s="33"/>
      <c r="D118" s="33"/>
      <c r="E118" s="34"/>
      <c r="F118" s="36" t="s">
        <v>96</v>
      </c>
      <c r="G118" s="355"/>
      <c r="H118" s="359"/>
      <c r="I118" s="360"/>
      <c r="J118" s="360"/>
      <c r="K118" s="361"/>
      <c r="L118" s="362"/>
      <c r="M118" s="363"/>
      <c r="N118" s="360"/>
      <c r="O118" s="360"/>
      <c r="P118" s="360"/>
      <c r="Q118" s="360"/>
      <c r="R118" s="360"/>
      <c r="S118" s="360"/>
      <c r="T118" s="360"/>
      <c r="U118" s="360"/>
      <c r="V118" s="364"/>
      <c r="W118" s="355"/>
      <c r="Y118" s="383"/>
      <c r="AA118" s="456" t="s">
        <v>17</v>
      </c>
      <c r="AB118" s="519" t="s">
        <v>188</v>
      </c>
      <c r="AC118" s="456" t="s">
        <v>24</v>
      </c>
      <c r="AD118" s="466" t="s">
        <v>25</v>
      </c>
    </row>
    <row r="119" spans="2:30" outlineLevel="1" x14ac:dyDescent="0.2">
      <c r="B119" s="35"/>
      <c r="C119" s="33"/>
      <c r="D119" s="33"/>
      <c r="E119" s="34"/>
      <c r="F119" s="36" t="s">
        <v>109</v>
      </c>
      <c r="G119" s="355"/>
      <c r="H119" s="359"/>
      <c r="I119" s="360"/>
      <c r="J119" s="360"/>
      <c r="K119" s="361"/>
      <c r="L119" s="362"/>
      <c r="M119" s="363"/>
      <c r="N119" s="360"/>
      <c r="O119" s="360"/>
      <c r="P119" s="360"/>
      <c r="Q119" s="360"/>
      <c r="R119" s="360"/>
      <c r="S119" s="360"/>
      <c r="T119" s="360"/>
      <c r="U119" s="360"/>
      <c r="V119" s="364"/>
      <c r="W119" s="355"/>
      <c r="Y119" s="381"/>
      <c r="AA119" s="456" t="s">
        <v>17</v>
      </c>
      <c r="AB119" s="519" t="s">
        <v>189</v>
      </c>
      <c r="AC119" s="456" t="s">
        <v>24</v>
      </c>
      <c r="AD119" s="466" t="s">
        <v>25</v>
      </c>
    </row>
    <row r="120" spans="2:30" outlineLevel="1" x14ac:dyDescent="0.2">
      <c r="B120" s="35"/>
      <c r="C120" s="33"/>
      <c r="D120" s="33"/>
      <c r="E120" s="34"/>
      <c r="F120" s="36" t="s">
        <v>113</v>
      </c>
      <c r="G120" s="355"/>
      <c r="H120" s="359"/>
      <c r="I120" s="360"/>
      <c r="J120" s="360"/>
      <c r="K120" s="361"/>
      <c r="L120" s="362"/>
      <c r="M120" s="363"/>
      <c r="N120" s="360"/>
      <c r="O120" s="360"/>
      <c r="P120" s="360"/>
      <c r="Q120" s="360"/>
      <c r="R120" s="360"/>
      <c r="S120" s="360"/>
      <c r="T120" s="360"/>
      <c r="U120" s="360"/>
      <c r="V120" s="364"/>
      <c r="W120" s="355"/>
      <c r="Y120" s="381"/>
      <c r="AA120" s="456" t="s">
        <v>17</v>
      </c>
      <c r="AB120" s="519" t="s">
        <v>190</v>
      </c>
      <c r="AC120" s="456" t="s">
        <v>24</v>
      </c>
      <c r="AD120" s="466" t="s">
        <v>25</v>
      </c>
    </row>
    <row r="121" spans="2:30" x14ac:dyDescent="0.2">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0"/>
      <c r="AA121" s="458"/>
      <c r="AB121" s="452"/>
      <c r="AC121" s="452"/>
      <c r="AD121" s="453"/>
    </row>
    <row r="122" spans="2:30" outlineLevel="1" x14ac:dyDescent="0.2">
      <c r="B122" s="35"/>
      <c r="C122" s="34"/>
      <c r="D122" s="34"/>
      <c r="E122" s="34"/>
      <c r="F122" s="557" t="s">
        <v>191</v>
      </c>
      <c r="G122" s="355"/>
      <c r="H122" s="77"/>
      <c r="I122" s="73"/>
      <c r="J122" s="73"/>
      <c r="K122" s="74"/>
      <c r="L122" s="43"/>
      <c r="M122" s="43"/>
      <c r="N122" s="43"/>
      <c r="O122" s="43"/>
      <c r="P122" s="43"/>
      <c r="Q122" s="43"/>
      <c r="R122" s="43"/>
      <c r="S122" s="43"/>
      <c r="T122" s="43"/>
      <c r="U122" s="43"/>
      <c r="V122" s="43"/>
      <c r="W122" s="42"/>
      <c r="Y122" s="381"/>
      <c r="AA122" s="456" t="s">
        <v>192</v>
      </c>
      <c r="AB122" s="455" t="s">
        <v>18</v>
      </c>
      <c r="AC122" s="455" t="s">
        <v>18</v>
      </c>
      <c r="AD122" s="464" t="s">
        <v>19</v>
      </c>
    </row>
    <row r="123" spans="2:30" outlineLevel="1" x14ac:dyDescent="0.2">
      <c r="B123" s="35"/>
      <c r="C123" s="34"/>
      <c r="D123" s="33"/>
      <c r="E123" s="71"/>
      <c r="F123" s="34"/>
      <c r="G123" s="504"/>
      <c r="H123" s="77"/>
      <c r="I123" s="73"/>
      <c r="J123" s="73"/>
      <c r="K123" s="74"/>
      <c r="L123" s="43"/>
      <c r="M123" s="43"/>
      <c r="N123" s="43"/>
      <c r="O123" s="43"/>
      <c r="P123" s="43"/>
      <c r="Q123" s="43"/>
      <c r="R123" s="43"/>
      <c r="S123" s="43"/>
      <c r="T123" s="43"/>
      <c r="U123" s="43"/>
      <c r="V123" s="43"/>
      <c r="W123" s="42"/>
      <c r="Y123" s="382"/>
      <c r="AA123" s="453"/>
      <c r="AB123" s="521"/>
      <c r="AC123" s="521"/>
      <c r="AD123" s="453"/>
    </row>
    <row r="124" spans="2:30" outlineLevel="1" x14ac:dyDescent="0.2">
      <c r="B124" s="35"/>
      <c r="C124" s="33" t="s">
        <v>193</v>
      </c>
      <c r="D124" s="33"/>
      <c r="E124" s="71"/>
      <c r="F124" s="34"/>
      <c r="G124" s="504">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2"/>
      <c r="AA124" s="453"/>
      <c r="AB124" s="521"/>
      <c r="AC124" s="521"/>
      <c r="AD124" s="453"/>
    </row>
    <row r="125" spans="2:30" outlineLevel="1" x14ac:dyDescent="0.2">
      <c r="B125" s="35"/>
      <c r="C125" s="34"/>
      <c r="D125" s="33"/>
      <c r="E125" s="71"/>
      <c r="F125" s="501" t="s">
        <v>194</v>
      </c>
      <c r="G125" s="355"/>
      <c r="H125" s="359"/>
      <c r="I125" s="360"/>
      <c r="J125" s="360"/>
      <c r="K125" s="361"/>
      <c r="L125" s="362"/>
      <c r="M125" s="363"/>
      <c r="N125" s="360"/>
      <c r="O125" s="360"/>
      <c r="P125" s="360"/>
      <c r="Q125" s="360"/>
      <c r="R125" s="360"/>
      <c r="S125" s="360"/>
      <c r="T125" s="360"/>
      <c r="U125" s="360"/>
      <c r="V125" s="364"/>
      <c r="W125" s="355"/>
      <c r="Y125" s="381"/>
      <c r="AA125" s="456" t="s">
        <v>192</v>
      </c>
      <c r="AB125" s="519" t="s">
        <v>18</v>
      </c>
      <c r="AC125" s="456"/>
      <c r="AD125" s="453" t="s">
        <v>195</v>
      </c>
    </row>
    <row r="126" spans="2:30" outlineLevel="1" x14ac:dyDescent="0.2">
      <c r="B126" s="35"/>
      <c r="C126" s="34"/>
      <c r="D126" s="33"/>
      <c r="E126" s="71"/>
      <c r="F126" s="501" t="s">
        <v>196</v>
      </c>
      <c r="G126" s="355"/>
      <c r="H126" s="359"/>
      <c r="I126" s="360"/>
      <c r="J126" s="360"/>
      <c r="K126" s="361"/>
      <c r="L126" s="362"/>
      <c r="M126" s="363"/>
      <c r="N126" s="360"/>
      <c r="O126" s="360"/>
      <c r="P126" s="360"/>
      <c r="Q126" s="360"/>
      <c r="R126" s="360"/>
      <c r="S126" s="360"/>
      <c r="T126" s="360"/>
      <c r="U126" s="360"/>
      <c r="V126" s="364"/>
      <c r="W126" s="355"/>
      <c r="Y126" s="381"/>
      <c r="AA126" s="456" t="s">
        <v>192</v>
      </c>
      <c r="AB126" s="519" t="s">
        <v>18</v>
      </c>
      <c r="AC126" s="456"/>
      <c r="AD126" s="453" t="s">
        <v>195</v>
      </c>
    </row>
    <row r="127" spans="2:30" outlineLevel="1" x14ac:dyDescent="0.2">
      <c r="B127" s="35"/>
      <c r="C127" s="34"/>
      <c r="D127" s="33"/>
      <c r="E127" s="71"/>
      <c r="F127" s="501" t="s">
        <v>197</v>
      </c>
      <c r="G127" s="355"/>
      <c r="H127" s="359"/>
      <c r="I127" s="360"/>
      <c r="J127" s="360"/>
      <c r="K127" s="361"/>
      <c r="L127" s="362"/>
      <c r="M127" s="363"/>
      <c r="N127" s="360"/>
      <c r="O127" s="360"/>
      <c r="P127" s="360"/>
      <c r="Q127" s="360"/>
      <c r="R127" s="360"/>
      <c r="S127" s="360"/>
      <c r="T127" s="360"/>
      <c r="U127" s="360"/>
      <c r="V127" s="364"/>
      <c r="W127" s="355"/>
      <c r="Y127" s="381"/>
      <c r="AA127" s="456" t="s">
        <v>192</v>
      </c>
      <c r="AB127" s="519" t="s">
        <v>18</v>
      </c>
      <c r="AC127" s="456"/>
      <c r="AD127" s="453" t="s">
        <v>195</v>
      </c>
    </row>
    <row r="128" spans="2:30" x14ac:dyDescent="0.2">
      <c r="B128" s="35"/>
      <c r="C128" s="34"/>
      <c r="D128" s="33"/>
      <c r="E128" s="71"/>
      <c r="F128" s="34"/>
      <c r="G128" s="76"/>
      <c r="H128" s="77"/>
      <c r="I128" s="73"/>
      <c r="J128" s="73"/>
      <c r="K128" s="74"/>
      <c r="L128" s="43"/>
      <c r="M128" s="43"/>
      <c r="N128" s="43"/>
      <c r="O128" s="43"/>
      <c r="P128" s="43"/>
      <c r="Q128" s="43"/>
      <c r="R128" s="43"/>
      <c r="S128" s="43"/>
      <c r="T128" s="43"/>
      <c r="U128" s="43"/>
      <c r="V128" s="43"/>
      <c r="W128" s="42"/>
      <c r="Y128" s="380"/>
      <c r="AA128" s="458"/>
      <c r="AB128" s="452"/>
      <c r="AC128" s="452"/>
      <c r="AD128" s="453"/>
    </row>
    <row r="129" spans="2:30" s="132" customFormat="1" ht="16.5" thickBot="1" x14ac:dyDescent="0.25">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4"/>
      <c r="AA129" s="460"/>
      <c r="AB129" s="454"/>
      <c r="AC129" s="454"/>
      <c r="AD129" s="463" t="s">
        <v>21</v>
      </c>
    </row>
    <row r="130" spans="2:30" s="132" customFormat="1" ht="16.5" thickBot="1" x14ac:dyDescent="0.25">
      <c r="B130" s="404"/>
      <c r="C130" s="241"/>
      <c r="D130" s="241"/>
      <c r="E130" s="241"/>
      <c r="F130" s="241"/>
      <c r="G130" s="405"/>
      <c r="H130" s="406"/>
      <c r="I130" s="406"/>
      <c r="J130" s="406"/>
      <c r="K130" s="406"/>
      <c r="L130" s="406"/>
      <c r="M130" s="407"/>
      <c r="N130" s="406"/>
      <c r="O130" s="406"/>
      <c r="P130" s="406"/>
      <c r="Q130" s="406"/>
      <c r="R130" s="406"/>
      <c r="S130" s="406"/>
      <c r="T130" s="406"/>
      <c r="U130" s="406"/>
      <c r="V130" s="406"/>
      <c r="W130" s="406"/>
      <c r="Y130" s="408"/>
      <c r="AA130"/>
      <c r="AB130"/>
      <c r="AC130"/>
    </row>
    <row r="131" spans="2:30" s="132" customFormat="1" ht="15.75" x14ac:dyDescent="0.2">
      <c r="B131" s="344" t="s">
        <v>199</v>
      </c>
      <c r="C131" s="144"/>
      <c r="D131" s="144"/>
      <c r="E131" s="144"/>
      <c r="F131" s="144"/>
      <c r="G131" s="93"/>
      <c r="H131" s="94"/>
      <c r="I131" s="94"/>
      <c r="J131" s="94"/>
      <c r="K131" s="97"/>
      <c r="L131" s="94"/>
      <c r="M131" s="96"/>
      <c r="N131" s="94"/>
      <c r="O131" s="94"/>
      <c r="P131" s="94"/>
      <c r="Q131" s="94"/>
      <c r="R131" s="94"/>
      <c r="S131" s="94"/>
      <c r="T131" s="94"/>
      <c r="U131" s="94"/>
      <c r="V131" s="97"/>
      <c r="W131" s="97"/>
      <c r="Y131" s="386"/>
      <c r="AA131" s="499"/>
      <c r="AB131" s="499"/>
      <c r="AC131" s="499"/>
      <c r="AD131" s="499"/>
    </row>
    <row r="132" spans="2:30" x14ac:dyDescent="0.2">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0"/>
      <c r="AA132" s="459"/>
      <c r="AB132" s="453"/>
      <c r="AC132" s="453"/>
      <c r="AD132" s="453"/>
    </row>
    <row r="133" spans="2:30" x14ac:dyDescent="0.2">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0"/>
      <c r="AA133" s="460"/>
      <c r="AB133" s="454"/>
      <c r="AC133" s="454"/>
      <c r="AD133" s="463" t="s">
        <v>21</v>
      </c>
    </row>
    <row r="134" spans="2:30" s="146" customFormat="1" outlineLevel="1" x14ac:dyDescent="0.2">
      <c r="B134" s="38"/>
      <c r="C134" s="80"/>
      <c r="D134" s="80"/>
      <c r="E134" s="80"/>
      <c r="F134" s="81" t="s">
        <v>202</v>
      </c>
      <c r="G134" s="358"/>
      <c r="H134" s="50"/>
      <c r="I134" s="50"/>
      <c r="J134" s="50"/>
      <c r="K134" s="52"/>
      <c r="L134" s="50"/>
      <c r="M134" s="50"/>
      <c r="N134" s="50"/>
      <c r="O134" s="50"/>
      <c r="P134" s="50"/>
      <c r="Q134" s="50"/>
      <c r="R134" s="50"/>
      <c r="S134" s="50"/>
      <c r="T134" s="50"/>
      <c r="U134" s="50"/>
      <c r="V134" s="52"/>
      <c r="W134" s="52"/>
      <c r="X134" s="145"/>
      <c r="Y134" s="381"/>
      <c r="AA134" s="502" t="s">
        <v>203</v>
      </c>
      <c r="AB134" s="455" t="s">
        <v>18</v>
      </c>
      <c r="AC134" s="455" t="s">
        <v>18</v>
      </c>
      <c r="AD134" s="464" t="s">
        <v>19</v>
      </c>
    </row>
    <row r="135" spans="2:30" outlineLevel="1" x14ac:dyDescent="0.2">
      <c r="B135" s="35"/>
      <c r="C135" s="71"/>
      <c r="D135" s="71"/>
      <c r="E135" s="71"/>
      <c r="F135" s="81" t="s">
        <v>204</v>
      </c>
      <c r="G135" s="358"/>
      <c r="H135" s="50"/>
      <c r="I135" s="50"/>
      <c r="J135" s="50"/>
      <c r="K135" s="52"/>
      <c r="L135" s="50"/>
      <c r="M135" s="50"/>
      <c r="N135" s="50"/>
      <c r="O135" s="50"/>
      <c r="P135" s="50"/>
      <c r="Q135" s="50"/>
      <c r="R135" s="50"/>
      <c r="S135" s="50"/>
      <c r="T135" s="50"/>
      <c r="U135" s="50"/>
      <c r="V135" s="52"/>
      <c r="W135" s="52"/>
      <c r="Y135" s="381"/>
      <c r="AA135" s="456" t="s">
        <v>203</v>
      </c>
      <c r="AB135" s="455" t="s">
        <v>18</v>
      </c>
      <c r="AC135" s="455" t="s">
        <v>18</v>
      </c>
      <c r="AD135" s="464" t="s">
        <v>19</v>
      </c>
    </row>
    <row r="136" spans="2:30" outlineLevel="1" x14ac:dyDescent="0.2">
      <c r="B136" s="35"/>
      <c r="C136" s="71"/>
      <c r="D136" s="71"/>
      <c r="E136" s="71"/>
      <c r="F136" s="75" t="s">
        <v>205</v>
      </c>
      <c r="G136" s="358"/>
      <c r="H136" s="50"/>
      <c r="I136" s="50"/>
      <c r="J136" s="50"/>
      <c r="K136" s="52"/>
      <c r="L136" s="50"/>
      <c r="M136" s="50"/>
      <c r="N136" s="50"/>
      <c r="O136" s="50"/>
      <c r="P136" s="50"/>
      <c r="Q136" s="50"/>
      <c r="R136" s="50"/>
      <c r="S136" s="50"/>
      <c r="T136" s="50"/>
      <c r="U136" s="50"/>
      <c r="V136" s="52"/>
      <c r="W136" s="52"/>
      <c r="Y136" s="381"/>
      <c r="AA136" s="456" t="s">
        <v>203</v>
      </c>
      <c r="AB136" s="455" t="s">
        <v>18</v>
      </c>
      <c r="AC136" s="455" t="s">
        <v>18</v>
      </c>
      <c r="AD136" s="464" t="s">
        <v>19</v>
      </c>
    </row>
    <row r="137" spans="2:30" outlineLevel="1" x14ac:dyDescent="0.2">
      <c r="B137" s="35"/>
      <c r="C137" s="71"/>
      <c r="D137" s="71"/>
      <c r="E137" s="71"/>
      <c r="F137" s="75" t="s">
        <v>206</v>
      </c>
      <c r="G137" s="358"/>
      <c r="H137" s="50"/>
      <c r="I137" s="50"/>
      <c r="J137" s="50"/>
      <c r="K137" s="52"/>
      <c r="L137" s="50"/>
      <c r="M137" s="50"/>
      <c r="N137" s="50"/>
      <c r="O137" s="50"/>
      <c r="P137" s="50"/>
      <c r="Q137" s="50"/>
      <c r="R137" s="50"/>
      <c r="S137" s="50"/>
      <c r="T137" s="50"/>
      <c r="U137" s="50"/>
      <c r="V137" s="52"/>
      <c r="W137" s="52"/>
      <c r="Y137" s="381"/>
      <c r="AA137" s="456" t="s">
        <v>203</v>
      </c>
      <c r="AB137" s="455" t="s">
        <v>18</v>
      </c>
      <c r="AC137" s="455" t="s">
        <v>18</v>
      </c>
      <c r="AD137" s="464" t="s">
        <v>19</v>
      </c>
    </row>
    <row r="138" spans="2:30" outlineLevel="1" x14ac:dyDescent="0.2">
      <c r="B138" s="35"/>
      <c r="C138" s="71"/>
      <c r="D138" s="71"/>
      <c r="E138" s="71"/>
      <c r="F138" s="75" t="s">
        <v>207</v>
      </c>
      <c r="G138" s="358"/>
      <c r="H138" s="50"/>
      <c r="I138" s="50"/>
      <c r="J138" s="50"/>
      <c r="K138" s="52"/>
      <c r="L138" s="50"/>
      <c r="M138" s="50"/>
      <c r="N138" s="50"/>
      <c r="O138" s="50"/>
      <c r="P138" s="50"/>
      <c r="Q138" s="50"/>
      <c r="R138" s="50"/>
      <c r="S138" s="50"/>
      <c r="T138" s="50"/>
      <c r="U138" s="50"/>
      <c r="V138" s="52"/>
      <c r="W138" s="52"/>
      <c r="Y138" s="381"/>
      <c r="AA138" s="456" t="s">
        <v>203</v>
      </c>
      <c r="AB138" s="455" t="s">
        <v>18</v>
      </c>
      <c r="AC138" s="455" t="s">
        <v>18</v>
      </c>
      <c r="AD138" s="464" t="s">
        <v>19</v>
      </c>
    </row>
    <row r="139" spans="2:30" outlineLevel="1" x14ac:dyDescent="0.2">
      <c r="B139" s="35"/>
      <c r="C139" s="71"/>
      <c r="D139" s="71"/>
      <c r="E139" s="71"/>
      <c r="F139" s="37" t="s">
        <v>208</v>
      </c>
      <c r="G139" s="358"/>
      <c r="H139" s="50"/>
      <c r="I139" s="50"/>
      <c r="J139" s="50"/>
      <c r="K139" s="52"/>
      <c r="L139" s="50"/>
      <c r="M139" s="50"/>
      <c r="N139" s="50"/>
      <c r="O139" s="50"/>
      <c r="P139" s="50"/>
      <c r="Q139" s="50"/>
      <c r="R139" s="50"/>
      <c r="S139" s="50"/>
      <c r="T139" s="50"/>
      <c r="U139" s="50"/>
      <c r="V139" s="52"/>
      <c r="W139" s="52"/>
      <c r="Y139" s="381"/>
      <c r="AA139" s="456" t="s">
        <v>203</v>
      </c>
      <c r="AB139" s="455" t="s">
        <v>18</v>
      </c>
      <c r="AC139" s="455" t="s">
        <v>18</v>
      </c>
      <c r="AD139" s="464" t="s">
        <v>19</v>
      </c>
    </row>
    <row r="140" spans="2:30" outlineLevel="1" x14ac:dyDescent="0.2">
      <c r="B140" s="35"/>
      <c r="C140" s="71"/>
      <c r="D140" s="71"/>
      <c r="E140" s="71"/>
      <c r="F140" s="37" t="s">
        <v>209</v>
      </c>
      <c r="G140" s="358"/>
      <c r="H140" s="50"/>
      <c r="I140" s="50"/>
      <c r="J140" s="50"/>
      <c r="K140" s="52"/>
      <c r="L140" s="50"/>
      <c r="M140" s="50"/>
      <c r="N140" s="50"/>
      <c r="O140" s="50"/>
      <c r="P140" s="50"/>
      <c r="Q140" s="50"/>
      <c r="R140" s="50"/>
      <c r="S140" s="50"/>
      <c r="T140" s="50"/>
      <c r="U140" s="50"/>
      <c r="V140" s="52"/>
      <c r="W140" s="52"/>
      <c r="Y140" s="381"/>
      <c r="AA140" s="456" t="s">
        <v>203</v>
      </c>
      <c r="AB140" s="455" t="s">
        <v>18</v>
      </c>
      <c r="AC140" s="455" t="s">
        <v>18</v>
      </c>
      <c r="AD140" s="464" t="s">
        <v>19</v>
      </c>
    </row>
    <row r="141" spans="2:30" x14ac:dyDescent="0.2">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0"/>
      <c r="AA141" s="458"/>
      <c r="AB141" s="452"/>
      <c r="AC141" s="452"/>
      <c r="AD141" s="453"/>
    </row>
    <row r="142" spans="2:30" x14ac:dyDescent="0.2">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0"/>
      <c r="AA142" s="460"/>
      <c r="AB142" s="454"/>
      <c r="AC142" s="454"/>
      <c r="AD142" s="463" t="s">
        <v>21</v>
      </c>
    </row>
    <row r="143" spans="2:30" outlineLevel="1" x14ac:dyDescent="0.2">
      <c r="B143" s="35"/>
      <c r="C143" s="71"/>
      <c r="D143" s="71"/>
      <c r="E143" s="34"/>
      <c r="F143" s="75" t="s">
        <v>212</v>
      </c>
      <c r="G143" s="358"/>
      <c r="H143" s="373"/>
      <c r="I143" s="374"/>
      <c r="J143" s="374"/>
      <c r="K143" s="377"/>
      <c r="L143" s="373"/>
      <c r="M143" s="374"/>
      <c r="N143" s="374"/>
      <c r="O143" s="374"/>
      <c r="P143" s="374"/>
      <c r="Q143" s="374"/>
      <c r="R143" s="374"/>
      <c r="S143" s="374"/>
      <c r="T143" s="374"/>
      <c r="U143" s="374"/>
      <c r="V143" s="377"/>
      <c r="W143" s="378"/>
      <c r="Y143" s="383"/>
      <c r="AA143" s="456" t="s">
        <v>203</v>
      </c>
      <c r="AB143" s="519" t="s">
        <v>213</v>
      </c>
      <c r="AC143" s="456" t="s">
        <v>24</v>
      </c>
      <c r="AD143" s="466" t="s">
        <v>25</v>
      </c>
    </row>
    <row r="144" spans="2:30" outlineLevel="1" x14ac:dyDescent="0.2">
      <c r="B144" s="35"/>
      <c r="C144" s="71"/>
      <c r="D144" s="71"/>
      <c r="E144" s="34"/>
      <c r="F144" s="75" t="s">
        <v>214</v>
      </c>
      <c r="G144" s="358"/>
      <c r="H144" s="373"/>
      <c r="I144" s="374"/>
      <c r="J144" s="374"/>
      <c r="K144" s="377"/>
      <c r="L144" s="373"/>
      <c r="M144" s="374"/>
      <c r="N144" s="374"/>
      <c r="O144" s="374"/>
      <c r="P144" s="374"/>
      <c r="Q144" s="374"/>
      <c r="R144" s="374"/>
      <c r="S144" s="374"/>
      <c r="T144" s="374"/>
      <c r="U144" s="374"/>
      <c r="V144" s="377"/>
      <c r="W144" s="378"/>
      <c r="Y144" s="383"/>
      <c r="AA144" s="456" t="s">
        <v>203</v>
      </c>
      <c r="AB144" s="519" t="s">
        <v>215</v>
      </c>
      <c r="AC144" s="456" t="s">
        <v>24</v>
      </c>
      <c r="AD144" s="466" t="s">
        <v>25</v>
      </c>
    </row>
    <row r="145" spans="2:30" outlineLevel="1" x14ac:dyDescent="0.2">
      <c r="B145" s="35"/>
      <c r="C145" s="71"/>
      <c r="D145" s="71"/>
      <c r="E145" s="34"/>
      <c r="F145" s="75" t="s">
        <v>216</v>
      </c>
      <c r="G145" s="358"/>
      <c r="H145" s="373"/>
      <c r="I145" s="374"/>
      <c r="J145" s="374"/>
      <c r="K145" s="377"/>
      <c r="L145" s="373"/>
      <c r="M145" s="374"/>
      <c r="N145" s="374"/>
      <c r="O145" s="374"/>
      <c r="P145" s="374"/>
      <c r="Q145" s="374"/>
      <c r="R145" s="374"/>
      <c r="S145" s="374"/>
      <c r="T145" s="374"/>
      <c r="U145" s="374"/>
      <c r="V145" s="377"/>
      <c r="W145" s="378"/>
      <c r="Y145" s="383"/>
      <c r="AA145" s="456" t="s">
        <v>203</v>
      </c>
      <c r="AB145" s="519" t="s">
        <v>217</v>
      </c>
      <c r="AC145" s="456" t="s">
        <v>24</v>
      </c>
      <c r="AD145" s="466" t="s">
        <v>25</v>
      </c>
    </row>
    <row r="146" spans="2:30" outlineLevel="1" x14ac:dyDescent="0.2">
      <c r="B146" s="35"/>
      <c r="C146" s="34"/>
      <c r="D146" s="34"/>
      <c r="E146" s="34"/>
      <c r="F146" s="75" t="s">
        <v>218</v>
      </c>
      <c r="G146" s="358"/>
      <c r="H146" s="373"/>
      <c r="I146" s="374"/>
      <c r="J146" s="374"/>
      <c r="K146" s="377"/>
      <c r="L146" s="373"/>
      <c r="M146" s="374"/>
      <c r="N146" s="374"/>
      <c r="O146" s="374"/>
      <c r="P146" s="374"/>
      <c r="Q146" s="374"/>
      <c r="R146" s="374"/>
      <c r="S146" s="374"/>
      <c r="T146" s="374"/>
      <c r="U146" s="374"/>
      <c r="V146" s="377"/>
      <c r="W146" s="378"/>
      <c r="Y146" s="383"/>
      <c r="AA146" s="456" t="s">
        <v>203</v>
      </c>
      <c r="AB146" s="519" t="s">
        <v>219</v>
      </c>
      <c r="AC146" s="456" t="s">
        <v>24</v>
      </c>
      <c r="AD146" s="466" t="s">
        <v>25</v>
      </c>
    </row>
    <row r="147" spans="2:30" outlineLevel="1" x14ac:dyDescent="0.2">
      <c r="B147" s="35"/>
      <c r="C147" s="34"/>
      <c r="D147" s="34"/>
      <c r="E147" s="34"/>
      <c r="F147" s="37" t="s">
        <v>220</v>
      </c>
      <c r="G147" s="358"/>
      <c r="H147" s="373"/>
      <c r="I147" s="374"/>
      <c r="J147" s="374"/>
      <c r="K147" s="377"/>
      <c r="L147" s="373"/>
      <c r="M147" s="374"/>
      <c r="N147" s="374"/>
      <c r="O147" s="374"/>
      <c r="P147" s="374"/>
      <c r="Q147" s="374"/>
      <c r="R147" s="374"/>
      <c r="S147" s="374"/>
      <c r="T147" s="374"/>
      <c r="U147" s="374"/>
      <c r="V147" s="377"/>
      <c r="W147" s="378"/>
      <c r="Y147" s="383"/>
      <c r="AA147" s="456" t="s">
        <v>203</v>
      </c>
      <c r="AB147" s="519" t="s">
        <v>221</v>
      </c>
      <c r="AC147" s="456" t="s">
        <v>24</v>
      </c>
      <c r="AD147" s="466" t="s">
        <v>25</v>
      </c>
    </row>
    <row r="148" spans="2:30" outlineLevel="1" x14ac:dyDescent="0.2">
      <c r="B148" s="35"/>
      <c r="C148" s="34"/>
      <c r="D148" s="34"/>
      <c r="E148" s="34"/>
      <c r="F148" s="37" t="s">
        <v>222</v>
      </c>
      <c r="G148" s="358"/>
      <c r="H148" s="373"/>
      <c r="I148" s="374"/>
      <c r="J148" s="374"/>
      <c r="K148" s="377"/>
      <c r="L148" s="373"/>
      <c r="M148" s="374"/>
      <c r="N148" s="374"/>
      <c r="O148" s="374"/>
      <c r="P148" s="374"/>
      <c r="Q148" s="374"/>
      <c r="R148" s="374"/>
      <c r="S148" s="374"/>
      <c r="T148" s="374"/>
      <c r="U148" s="374"/>
      <c r="V148" s="377"/>
      <c r="W148" s="378"/>
      <c r="Y148" s="383"/>
      <c r="AA148" s="456" t="s">
        <v>203</v>
      </c>
      <c r="AB148" s="519" t="s">
        <v>223</v>
      </c>
      <c r="AC148" s="456" t="s">
        <v>24</v>
      </c>
      <c r="AD148" s="466" t="s">
        <v>25</v>
      </c>
    </row>
    <row r="149" spans="2:30" x14ac:dyDescent="0.2">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0"/>
      <c r="AA149" s="457"/>
      <c r="AB149" s="451"/>
      <c r="AC149" s="451"/>
      <c r="AD149" s="463" t="s">
        <v>21</v>
      </c>
    </row>
    <row r="150" spans="2:30" outlineLevel="1" x14ac:dyDescent="0.2">
      <c r="B150" s="35"/>
      <c r="C150" s="34"/>
      <c r="D150" s="34"/>
      <c r="E150" s="34"/>
      <c r="F150" s="37" t="s">
        <v>225</v>
      </c>
      <c r="G150" s="358"/>
      <c r="H150" s="373"/>
      <c r="I150" s="374"/>
      <c r="J150" s="374"/>
      <c r="K150" s="377"/>
      <c r="L150" s="373"/>
      <c r="M150" s="50"/>
      <c r="N150" s="50"/>
      <c r="O150" s="50"/>
      <c r="P150" s="50"/>
      <c r="Q150" s="50"/>
      <c r="R150" s="50"/>
      <c r="S150" s="50"/>
      <c r="T150" s="50"/>
      <c r="U150" s="50"/>
      <c r="V150" s="52"/>
      <c r="W150" s="52"/>
      <c r="Y150" s="381"/>
      <c r="AA150" s="456" t="s">
        <v>203</v>
      </c>
      <c r="AB150" s="519" t="s">
        <v>226</v>
      </c>
      <c r="AC150" s="456" t="s">
        <v>24</v>
      </c>
      <c r="AD150" s="465" t="s">
        <v>227</v>
      </c>
    </row>
    <row r="151" spans="2:30" outlineLevel="1" x14ac:dyDescent="0.2">
      <c r="B151" s="35"/>
      <c r="C151" s="34"/>
      <c r="D151" s="34"/>
      <c r="E151" s="34"/>
      <c r="F151" s="37" t="s">
        <v>228</v>
      </c>
      <c r="G151" s="358"/>
      <c r="H151" s="373"/>
      <c r="I151" s="374"/>
      <c r="J151" s="374"/>
      <c r="K151" s="377"/>
      <c r="L151" s="533"/>
      <c r="M151" s="374"/>
      <c r="N151" s="50"/>
      <c r="O151" s="50"/>
      <c r="P151" s="50"/>
      <c r="Q151" s="50"/>
      <c r="R151" s="50"/>
      <c r="S151" s="50"/>
      <c r="T151" s="50"/>
      <c r="U151" s="50"/>
      <c r="V151" s="52"/>
      <c r="W151" s="52"/>
      <c r="Y151" s="381"/>
      <c r="AA151" s="456" t="s">
        <v>203</v>
      </c>
      <c r="AB151" s="519" t="s">
        <v>229</v>
      </c>
      <c r="AC151" s="456" t="s">
        <v>24</v>
      </c>
      <c r="AD151" s="465" t="s">
        <v>227</v>
      </c>
    </row>
    <row r="152" spans="2:30" outlineLevel="1" x14ac:dyDescent="0.2">
      <c r="B152" s="35"/>
      <c r="C152" s="34"/>
      <c r="D152" s="34"/>
      <c r="E152" s="34"/>
      <c r="F152" s="37" t="s">
        <v>230</v>
      </c>
      <c r="G152" s="358"/>
      <c r="H152" s="373"/>
      <c r="I152" s="374"/>
      <c r="J152" s="374"/>
      <c r="K152" s="377"/>
      <c r="L152" s="373"/>
      <c r="M152" s="374"/>
      <c r="N152" s="374"/>
      <c r="O152" s="374"/>
      <c r="P152" s="50"/>
      <c r="Q152" s="50"/>
      <c r="R152" s="50"/>
      <c r="S152" s="50"/>
      <c r="T152" s="50"/>
      <c r="U152" s="50"/>
      <c r="V152" s="52"/>
      <c r="W152" s="52"/>
      <c r="Y152" s="381"/>
      <c r="AA152" s="456" t="s">
        <v>203</v>
      </c>
      <c r="AB152" s="519" t="s">
        <v>231</v>
      </c>
      <c r="AC152" s="456" t="s">
        <v>24</v>
      </c>
      <c r="AD152" s="465" t="s">
        <v>227</v>
      </c>
    </row>
    <row r="153" spans="2:30" outlineLevel="1" x14ac:dyDescent="0.2">
      <c r="B153" s="35"/>
      <c r="C153" s="34"/>
      <c r="D153" s="34"/>
      <c r="E153" s="34"/>
      <c r="F153" s="37" t="s">
        <v>232</v>
      </c>
      <c r="G153" s="358"/>
      <c r="H153" s="373"/>
      <c r="I153" s="374"/>
      <c r="J153" s="374"/>
      <c r="K153" s="377"/>
      <c r="L153" s="373"/>
      <c r="M153" s="374"/>
      <c r="N153" s="374"/>
      <c r="O153" s="374"/>
      <c r="P153" s="374"/>
      <c r="Q153" s="374"/>
      <c r="R153" s="374"/>
      <c r="S153" s="374"/>
      <c r="T153" s="50"/>
      <c r="U153" s="50"/>
      <c r="V153" s="52"/>
      <c r="W153" s="52"/>
      <c r="Y153" s="381"/>
      <c r="AA153" s="456" t="s">
        <v>203</v>
      </c>
      <c r="AB153" s="519" t="s">
        <v>233</v>
      </c>
      <c r="AC153" s="456" t="s">
        <v>24</v>
      </c>
      <c r="AD153" s="465" t="s">
        <v>227</v>
      </c>
    </row>
    <row r="154" spans="2:30" outlineLevel="1" x14ac:dyDescent="0.2">
      <c r="B154" s="35"/>
      <c r="C154" s="34"/>
      <c r="D154" s="34"/>
      <c r="E154" s="34"/>
      <c r="F154" s="37" t="s">
        <v>234</v>
      </c>
      <c r="G154" s="358"/>
      <c r="H154" s="373"/>
      <c r="I154" s="374"/>
      <c r="J154" s="374"/>
      <c r="K154" s="377"/>
      <c r="L154" s="373"/>
      <c r="M154" s="374"/>
      <c r="N154" s="374"/>
      <c r="O154" s="374"/>
      <c r="P154" s="374"/>
      <c r="Q154" s="374"/>
      <c r="R154" s="374"/>
      <c r="S154" s="374"/>
      <c r="T154" s="374"/>
      <c r="U154" s="374"/>
      <c r="V154" s="377"/>
      <c r="W154" s="378"/>
      <c r="Y154" s="381"/>
      <c r="AA154" s="456" t="s">
        <v>203</v>
      </c>
      <c r="AB154" s="519" t="s">
        <v>235</v>
      </c>
      <c r="AC154" s="456" t="s">
        <v>24</v>
      </c>
      <c r="AD154" s="466" t="s">
        <v>25</v>
      </c>
    </row>
    <row r="155" spans="2:30" outlineLevel="1" x14ac:dyDescent="0.2">
      <c r="B155" s="35"/>
      <c r="C155" s="34"/>
      <c r="D155" s="34"/>
      <c r="E155" s="34"/>
      <c r="F155" s="37" t="s">
        <v>236</v>
      </c>
      <c r="G155" s="358"/>
      <c r="H155" s="373"/>
      <c r="I155" s="374"/>
      <c r="J155" s="374"/>
      <c r="K155" s="377"/>
      <c r="L155" s="373"/>
      <c r="M155" s="374"/>
      <c r="N155" s="374"/>
      <c r="O155" s="374"/>
      <c r="P155" s="374"/>
      <c r="Q155" s="374"/>
      <c r="R155" s="374"/>
      <c r="S155" s="374"/>
      <c r="T155" s="374"/>
      <c r="U155" s="374"/>
      <c r="V155" s="377"/>
      <c r="W155" s="378"/>
      <c r="Y155" s="381"/>
      <c r="AA155" s="456" t="s">
        <v>203</v>
      </c>
      <c r="AB155" s="519" t="s">
        <v>237</v>
      </c>
      <c r="AC155" s="456" t="s">
        <v>24</v>
      </c>
      <c r="AD155" s="466" t="s">
        <v>25</v>
      </c>
    </row>
    <row r="156" spans="2:30" x14ac:dyDescent="0.2">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0"/>
      <c r="AA156" s="457"/>
      <c r="AB156" s="451"/>
      <c r="AC156" s="451"/>
      <c r="AD156" s="463" t="s">
        <v>21</v>
      </c>
    </row>
    <row r="157" spans="2:30" outlineLevel="1" x14ac:dyDescent="0.2">
      <c r="B157" s="35"/>
      <c r="C157" s="34"/>
      <c r="D157" s="34"/>
      <c r="E157" s="34"/>
      <c r="F157" s="37" t="s">
        <v>239</v>
      </c>
      <c r="G157" s="358"/>
      <c r="H157" s="373"/>
      <c r="I157" s="374"/>
      <c r="J157" s="374"/>
      <c r="K157" s="377"/>
      <c r="L157" s="373"/>
      <c r="M157" s="50"/>
      <c r="N157" s="50"/>
      <c r="O157" s="50"/>
      <c r="P157" s="50"/>
      <c r="Q157" s="50"/>
      <c r="R157" s="50"/>
      <c r="S157" s="50"/>
      <c r="T157" s="50"/>
      <c r="U157" s="50"/>
      <c r="V157" s="52"/>
      <c r="W157" s="52"/>
      <c r="Y157" s="381"/>
      <c r="AA157" s="456" t="s">
        <v>203</v>
      </c>
      <c r="AB157" s="519" t="s">
        <v>240</v>
      </c>
      <c r="AC157" s="456" t="s">
        <v>24</v>
      </c>
      <c r="AD157" s="465" t="s">
        <v>227</v>
      </c>
    </row>
    <row r="158" spans="2:30" outlineLevel="1" x14ac:dyDescent="0.2">
      <c r="B158" s="35"/>
      <c r="C158" s="34"/>
      <c r="D158" s="34"/>
      <c r="E158" s="34"/>
      <c r="F158" s="37" t="s">
        <v>241</v>
      </c>
      <c r="G158" s="358"/>
      <c r="H158" s="373"/>
      <c r="I158" s="374"/>
      <c r="J158" s="374"/>
      <c r="K158" s="377"/>
      <c r="L158" s="533"/>
      <c r="M158" s="374"/>
      <c r="N158" s="50"/>
      <c r="O158" s="50"/>
      <c r="P158" s="50"/>
      <c r="Q158" s="50"/>
      <c r="R158" s="50"/>
      <c r="S158" s="50"/>
      <c r="T158" s="50"/>
      <c r="U158" s="50"/>
      <c r="V158" s="52"/>
      <c r="W158" s="52"/>
      <c r="Y158" s="381"/>
      <c r="AA158" s="456" t="s">
        <v>203</v>
      </c>
      <c r="AB158" s="519" t="s">
        <v>242</v>
      </c>
      <c r="AC158" s="456" t="s">
        <v>24</v>
      </c>
      <c r="AD158" s="465" t="s">
        <v>227</v>
      </c>
    </row>
    <row r="159" spans="2:30" outlineLevel="1" x14ac:dyDescent="0.2">
      <c r="B159" s="35"/>
      <c r="C159" s="34"/>
      <c r="D159" s="34"/>
      <c r="E159" s="34"/>
      <c r="F159" s="37" t="s">
        <v>243</v>
      </c>
      <c r="G159" s="358"/>
      <c r="H159" s="373"/>
      <c r="I159" s="374"/>
      <c r="J159" s="374"/>
      <c r="K159" s="377"/>
      <c r="L159" s="373"/>
      <c r="M159" s="374"/>
      <c r="N159" s="374"/>
      <c r="O159" s="374"/>
      <c r="P159" s="50"/>
      <c r="Q159" s="50"/>
      <c r="R159" s="50"/>
      <c r="S159" s="50"/>
      <c r="T159" s="50"/>
      <c r="U159" s="50"/>
      <c r="V159" s="52"/>
      <c r="W159" s="52"/>
      <c r="Y159" s="381"/>
      <c r="AA159" s="456" t="s">
        <v>203</v>
      </c>
      <c r="AB159" s="519" t="s">
        <v>244</v>
      </c>
      <c r="AC159" s="456" t="s">
        <v>24</v>
      </c>
      <c r="AD159" s="465" t="s">
        <v>227</v>
      </c>
    </row>
    <row r="160" spans="2:30" outlineLevel="1" x14ac:dyDescent="0.2">
      <c r="B160" s="35"/>
      <c r="C160" s="34"/>
      <c r="D160" s="34"/>
      <c r="E160" s="34"/>
      <c r="F160" s="37" t="s">
        <v>245</v>
      </c>
      <c r="G160" s="358"/>
      <c r="H160" s="373"/>
      <c r="I160" s="374"/>
      <c r="J160" s="374"/>
      <c r="K160" s="377"/>
      <c r="L160" s="373"/>
      <c r="M160" s="374"/>
      <c r="N160" s="374"/>
      <c r="O160" s="374"/>
      <c r="P160" s="374"/>
      <c r="Q160" s="374"/>
      <c r="R160" s="374"/>
      <c r="S160" s="374"/>
      <c r="T160" s="50"/>
      <c r="U160" s="50"/>
      <c r="V160" s="52"/>
      <c r="W160" s="52"/>
      <c r="Y160" s="381"/>
      <c r="AA160" s="456" t="s">
        <v>203</v>
      </c>
      <c r="AB160" s="519" t="s">
        <v>246</v>
      </c>
      <c r="AC160" s="456" t="s">
        <v>24</v>
      </c>
      <c r="AD160" s="465" t="s">
        <v>227</v>
      </c>
    </row>
    <row r="161" spans="2:30" outlineLevel="1" x14ac:dyDescent="0.2">
      <c r="B161" s="35"/>
      <c r="C161" s="34"/>
      <c r="D161" s="34"/>
      <c r="E161" s="34"/>
      <c r="F161" s="37" t="s">
        <v>247</v>
      </c>
      <c r="G161" s="358"/>
      <c r="H161" s="373"/>
      <c r="I161" s="374"/>
      <c r="J161" s="374"/>
      <c r="K161" s="377"/>
      <c r="L161" s="373"/>
      <c r="M161" s="374"/>
      <c r="N161" s="374"/>
      <c r="O161" s="374"/>
      <c r="P161" s="374"/>
      <c r="Q161" s="374"/>
      <c r="R161" s="374"/>
      <c r="S161" s="374"/>
      <c r="T161" s="374"/>
      <c r="U161" s="374"/>
      <c r="V161" s="377"/>
      <c r="W161" s="378"/>
      <c r="Y161" s="381"/>
      <c r="AA161" s="456" t="s">
        <v>203</v>
      </c>
      <c r="AB161" s="519" t="s">
        <v>248</v>
      </c>
      <c r="AC161" s="456" t="s">
        <v>24</v>
      </c>
      <c r="AD161" s="466" t="s">
        <v>25</v>
      </c>
    </row>
    <row r="162" spans="2:30" outlineLevel="1" x14ac:dyDescent="0.2">
      <c r="B162" s="35"/>
      <c r="C162" s="34"/>
      <c r="D162" s="34"/>
      <c r="E162" s="34"/>
      <c r="F162" s="37" t="s">
        <v>249</v>
      </c>
      <c r="G162" s="358"/>
      <c r="H162" s="373"/>
      <c r="I162" s="374"/>
      <c r="J162" s="374"/>
      <c r="K162" s="377"/>
      <c r="L162" s="373"/>
      <c r="M162" s="374"/>
      <c r="N162" s="374"/>
      <c r="O162" s="374"/>
      <c r="P162" s="374"/>
      <c r="Q162" s="374"/>
      <c r="R162" s="374"/>
      <c r="S162" s="374"/>
      <c r="T162" s="374"/>
      <c r="U162" s="374"/>
      <c r="V162" s="377"/>
      <c r="W162" s="378"/>
      <c r="Y162" s="381"/>
      <c r="AA162" s="456" t="s">
        <v>203</v>
      </c>
      <c r="AB162" s="519" t="s">
        <v>250</v>
      </c>
      <c r="AC162" s="456" t="s">
        <v>24</v>
      </c>
      <c r="AD162" s="466" t="s">
        <v>25</v>
      </c>
    </row>
    <row r="163" spans="2:30" x14ac:dyDescent="0.2">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0"/>
      <c r="AA163" s="457"/>
      <c r="AB163" s="451"/>
      <c r="AC163" s="451"/>
      <c r="AD163" s="463" t="s">
        <v>21</v>
      </c>
    </row>
    <row r="164" spans="2:30" outlineLevel="1" x14ac:dyDescent="0.2">
      <c r="B164" s="35"/>
      <c r="C164" s="34"/>
      <c r="D164" s="34"/>
      <c r="E164" s="34"/>
      <c r="F164" s="37" t="s">
        <v>252</v>
      </c>
      <c r="G164" s="358"/>
      <c r="H164" s="373"/>
      <c r="I164" s="374"/>
      <c r="J164" s="374"/>
      <c r="K164" s="377"/>
      <c r="L164" s="373"/>
      <c r="M164" s="50"/>
      <c r="N164" s="50"/>
      <c r="O164" s="50"/>
      <c r="P164" s="50"/>
      <c r="Q164" s="50"/>
      <c r="R164" s="50"/>
      <c r="S164" s="50"/>
      <c r="T164" s="50"/>
      <c r="U164" s="50"/>
      <c r="V164" s="52"/>
      <c r="W164" s="52"/>
      <c r="Y164" s="381"/>
      <c r="AA164" s="456" t="s">
        <v>203</v>
      </c>
      <c r="AB164" s="519" t="s">
        <v>253</v>
      </c>
      <c r="AC164" s="456" t="s">
        <v>24</v>
      </c>
      <c r="AD164" s="465" t="s">
        <v>227</v>
      </c>
    </row>
    <row r="165" spans="2:30" outlineLevel="1" x14ac:dyDescent="0.2">
      <c r="B165" s="35"/>
      <c r="C165" s="34"/>
      <c r="D165" s="34"/>
      <c r="E165" s="34"/>
      <c r="F165" s="37" t="s">
        <v>254</v>
      </c>
      <c r="G165" s="358"/>
      <c r="H165" s="373"/>
      <c r="I165" s="374"/>
      <c r="J165" s="374"/>
      <c r="K165" s="377"/>
      <c r="L165" s="533"/>
      <c r="M165" s="374"/>
      <c r="N165" s="50"/>
      <c r="O165" s="50"/>
      <c r="P165" s="50"/>
      <c r="Q165" s="50"/>
      <c r="R165" s="50"/>
      <c r="S165" s="50"/>
      <c r="T165" s="50"/>
      <c r="U165" s="50"/>
      <c r="V165" s="52"/>
      <c r="W165" s="52"/>
      <c r="Y165" s="381"/>
      <c r="AA165" s="456" t="s">
        <v>203</v>
      </c>
      <c r="AB165" s="519" t="s">
        <v>255</v>
      </c>
      <c r="AC165" s="456" t="s">
        <v>24</v>
      </c>
      <c r="AD165" s="465" t="s">
        <v>227</v>
      </c>
    </row>
    <row r="166" spans="2:30" outlineLevel="1" x14ac:dyDescent="0.2">
      <c r="B166" s="35"/>
      <c r="C166" s="34"/>
      <c r="D166" s="34"/>
      <c r="E166" s="34"/>
      <c r="F166" s="37" t="s">
        <v>256</v>
      </c>
      <c r="G166" s="358"/>
      <c r="H166" s="373"/>
      <c r="I166" s="374"/>
      <c r="J166" s="374"/>
      <c r="K166" s="377"/>
      <c r="L166" s="373"/>
      <c r="M166" s="374"/>
      <c r="N166" s="374"/>
      <c r="O166" s="374"/>
      <c r="P166" s="50"/>
      <c r="Q166" s="50"/>
      <c r="R166" s="50"/>
      <c r="S166" s="50"/>
      <c r="T166" s="50"/>
      <c r="U166" s="50"/>
      <c r="V166" s="52"/>
      <c r="W166" s="52"/>
      <c r="Y166" s="381"/>
      <c r="AA166" s="456" t="s">
        <v>203</v>
      </c>
      <c r="AB166" s="519" t="s">
        <v>257</v>
      </c>
      <c r="AC166" s="456" t="s">
        <v>24</v>
      </c>
      <c r="AD166" s="465" t="s">
        <v>227</v>
      </c>
    </row>
    <row r="167" spans="2:30" outlineLevel="1" x14ac:dyDescent="0.2">
      <c r="B167" s="35"/>
      <c r="C167" s="34"/>
      <c r="D167" s="34"/>
      <c r="E167" s="34"/>
      <c r="F167" s="37" t="s">
        <v>258</v>
      </c>
      <c r="G167" s="358"/>
      <c r="H167" s="373"/>
      <c r="I167" s="374"/>
      <c r="J167" s="374"/>
      <c r="K167" s="377"/>
      <c r="L167" s="373"/>
      <c r="M167" s="374"/>
      <c r="N167" s="374"/>
      <c r="O167" s="374"/>
      <c r="P167" s="374"/>
      <c r="Q167" s="374"/>
      <c r="R167" s="374"/>
      <c r="S167" s="374"/>
      <c r="T167" s="50"/>
      <c r="U167" s="50"/>
      <c r="V167" s="52"/>
      <c r="W167" s="52"/>
      <c r="Y167" s="381"/>
      <c r="AA167" s="456" t="s">
        <v>203</v>
      </c>
      <c r="AB167" s="519" t="s">
        <v>259</v>
      </c>
      <c r="AC167" s="456" t="s">
        <v>24</v>
      </c>
      <c r="AD167" s="465" t="s">
        <v>227</v>
      </c>
    </row>
    <row r="168" spans="2:30" outlineLevel="1" x14ac:dyDescent="0.2">
      <c r="B168" s="35"/>
      <c r="C168" s="34"/>
      <c r="D168" s="34"/>
      <c r="E168" s="34"/>
      <c r="F168" s="37" t="s">
        <v>260</v>
      </c>
      <c r="G168" s="358"/>
      <c r="H168" s="373"/>
      <c r="I168" s="374"/>
      <c r="J168" s="374"/>
      <c r="K168" s="377"/>
      <c r="L168" s="373"/>
      <c r="M168" s="374"/>
      <c r="N168" s="374"/>
      <c r="O168" s="374"/>
      <c r="P168" s="374"/>
      <c r="Q168" s="374"/>
      <c r="R168" s="374"/>
      <c r="S168" s="374"/>
      <c r="T168" s="374"/>
      <c r="U168" s="374"/>
      <c r="V168" s="377"/>
      <c r="W168" s="378"/>
      <c r="Y168" s="381"/>
      <c r="AA168" s="456" t="s">
        <v>203</v>
      </c>
      <c r="AB168" s="519" t="s">
        <v>261</v>
      </c>
      <c r="AC168" s="456" t="s">
        <v>24</v>
      </c>
      <c r="AD168" s="466" t="s">
        <v>25</v>
      </c>
    </row>
    <row r="169" spans="2:30" outlineLevel="1" x14ac:dyDescent="0.2">
      <c r="B169" s="35"/>
      <c r="C169" s="34"/>
      <c r="D169" s="34"/>
      <c r="E169" s="34"/>
      <c r="F169" s="37" t="s">
        <v>262</v>
      </c>
      <c r="G169" s="358"/>
      <c r="H169" s="373"/>
      <c r="I169" s="374"/>
      <c r="J169" s="374"/>
      <c r="K169" s="377"/>
      <c r="L169" s="373"/>
      <c r="M169" s="374"/>
      <c r="N169" s="374"/>
      <c r="O169" s="374"/>
      <c r="P169" s="374"/>
      <c r="Q169" s="374"/>
      <c r="R169" s="374"/>
      <c r="S169" s="374"/>
      <c r="T169" s="374"/>
      <c r="U169" s="374"/>
      <c r="V169" s="377"/>
      <c r="W169" s="378"/>
      <c r="Y169" s="381"/>
      <c r="AA169" s="456" t="s">
        <v>203</v>
      </c>
      <c r="AB169" s="519" t="s">
        <v>263</v>
      </c>
      <c r="AC169" s="456" t="s">
        <v>24</v>
      </c>
      <c r="AD169" s="466" t="s">
        <v>25</v>
      </c>
    </row>
    <row r="170" spans="2:30" x14ac:dyDescent="0.2">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0"/>
      <c r="AA170" s="457"/>
      <c r="AB170" s="451"/>
      <c r="AC170" s="451"/>
      <c r="AD170" s="463" t="s">
        <v>21</v>
      </c>
    </row>
    <row r="171" spans="2:30" outlineLevel="1" x14ac:dyDescent="0.2">
      <c r="B171" s="35"/>
      <c r="C171" s="34"/>
      <c r="D171" s="34"/>
      <c r="E171" s="34"/>
      <c r="F171" s="37" t="s">
        <v>265</v>
      </c>
      <c r="G171" s="358"/>
      <c r="H171" s="373"/>
      <c r="I171" s="374"/>
      <c r="J171" s="374"/>
      <c r="K171" s="377"/>
      <c r="L171" s="373"/>
      <c r="M171" s="50"/>
      <c r="N171" s="50"/>
      <c r="O171" s="50"/>
      <c r="P171" s="50"/>
      <c r="Q171" s="50"/>
      <c r="R171" s="50"/>
      <c r="S171" s="50"/>
      <c r="T171" s="50"/>
      <c r="U171" s="50"/>
      <c r="V171" s="52"/>
      <c r="W171" s="52"/>
      <c r="Y171" s="381"/>
      <c r="AA171" s="456" t="s">
        <v>203</v>
      </c>
      <c r="AB171" s="519" t="s">
        <v>266</v>
      </c>
      <c r="AC171" s="456" t="s">
        <v>24</v>
      </c>
      <c r="AD171" s="465" t="s">
        <v>227</v>
      </c>
    </row>
    <row r="172" spans="2:30" outlineLevel="1" x14ac:dyDescent="0.2">
      <c r="B172" s="35"/>
      <c r="C172" s="34"/>
      <c r="D172" s="34"/>
      <c r="E172" s="34"/>
      <c r="F172" s="37" t="s">
        <v>267</v>
      </c>
      <c r="G172" s="358"/>
      <c r="H172" s="373"/>
      <c r="I172" s="374"/>
      <c r="J172" s="374"/>
      <c r="K172" s="377"/>
      <c r="L172" s="533"/>
      <c r="M172" s="374"/>
      <c r="N172" s="50"/>
      <c r="O172" s="50"/>
      <c r="P172" s="50"/>
      <c r="Q172" s="50"/>
      <c r="R172" s="50"/>
      <c r="S172" s="50"/>
      <c r="T172" s="50"/>
      <c r="U172" s="50"/>
      <c r="V172" s="52"/>
      <c r="W172" s="52"/>
      <c r="Y172" s="381"/>
      <c r="AA172" s="456" t="s">
        <v>203</v>
      </c>
      <c r="AB172" s="519" t="s">
        <v>268</v>
      </c>
      <c r="AC172" s="456" t="s">
        <v>24</v>
      </c>
      <c r="AD172" s="465" t="s">
        <v>227</v>
      </c>
    </row>
    <row r="173" spans="2:30" outlineLevel="1" x14ac:dyDescent="0.2">
      <c r="B173" s="35"/>
      <c r="C173" s="34"/>
      <c r="D173" s="34"/>
      <c r="E173" s="34"/>
      <c r="F173" s="37" t="s">
        <v>269</v>
      </c>
      <c r="G173" s="358"/>
      <c r="H173" s="373"/>
      <c r="I173" s="374"/>
      <c r="J173" s="374"/>
      <c r="K173" s="377"/>
      <c r="L173" s="373"/>
      <c r="M173" s="374"/>
      <c r="N173" s="374"/>
      <c r="O173" s="374"/>
      <c r="P173" s="50"/>
      <c r="Q173" s="50"/>
      <c r="R173" s="50"/>
      <c r="S173" s="50"/>
      <c r="T173" s="50"/>
      <c r="U173" s="50"/>
      <c r="V173" s="52"/>
      <c r="W173" s="52"/>
      <c r="Y173" s="381"/>
      <c r="AA173" s="456" t="s">
        <v>203</v>
      </c>
      <c r="AB173" s="519" t="s">
        <v>270</v>
      </c>
      <c r="AC173" s="456" t="s">
        <v>24</v>
      </c>
      <c r="AD173" s="465" t="s">
        <v>227</v>
      </c>
    </row>
    <row r="174" spans="2:30" outlineLevel="1" x14ac:dyDescent="0.2">
      <c r="B174" s="35"/>
      <c r="C174" s="34"/>
      <c r="D174" s="34"/>
      <c r="E174" s="34"/>
      <c r="F174" s="37" t="s">
        <v>271</v>
      </c>
      <c r="G174" s="358"/>
      <c r="H174" s="373"/>
      <c r="I174" s="374"/>
      <c r="J174" s="374"/>
      <c r="K174" s="377"/>
      <c r="L174" s="373"/>
      <c r="M174" s="374"/>
      <c r="N174" s="374"/>
      <c r="O174" s="374"/>
      <c r="P174" s="374"/>
      <c r="Q174" s="374"/>
      <c r="R174" s="374"/>
      <c r="S174" s="374"/>
      <c r="T174" s="50"/>
      <c r="U174" s="50"/>
      <c r="V174" s="52"/>
      <c r="W174" s="52"/>
      <c r="Y174" s="381"/>
      <c r="AA174" s="456" t="s">
        <v>203</v>
      </c>
      <c r="AB174" s="519" t="s">
        <v>272</v>
      </c>
      <c r="AC174" s="456" t="s">
        <v>24</v>
      </c>
      <c r="AD174" s="465" t="s">
        <v>227</v>
      </c>
    </row>
    <row r="175" spans="2:30" outlineLevel="1" x14ac:dyDescent="0.2">
      <c r="B175" s="35"/>
      <c r="C175" s="34"/>
      <c r="D175" s="34"/>
      <c r="E175" s="34"/>
      <c r="F175" s="37" t="s">
        <v>273</v>
      </c>
      <c r="G175" s="358"/>
      <c r="H175" s="373"/>
      <c r="I175" s="374"/>
      <c r="J175" s="374"/>
      <c r="K175" s="377"/>
      <c r="L175" s="373"/>
      <c r="M175" s="374"/>
      <c r="N175" s="374"/>
      <c r="O175" s="374"/>
      <c r="P175" s="374"/>
      <c r="Q175" s="374"/>
      <c r="R175" s="374"/>
      <c r="S175" s="374"/>
      <c r="T175" s="374"/>
      <c r="U175" s="374"/>
      <c r="V175" s="377"/>
      <c r="W175" s="378"/>
      <c r="Y175" s="381"/>
      <c r="AA175" s="456" t="s">
        <v>203</v>
      </c>
      <c r="AB175" s="519" t="s">
        <v>274</v>
      </c>
      <c r="AC175" s="456" t="s">
        <v>24</v>
      </c>
      <c r="AD175" s="466" t="s">
        <v>25</v>
      </c>
    </row>
    <row r="176" spans="2:30" outlineLevel="1" x14ac:dyDescent="0.2">
      <c r="B176" s="35"/>
      <c r="C176" s="34"/>
      <c r="D176" s="34"/>
      <c r="E176" s="34"/>
      <c r="F176" s="37" t="s">
        <v>275</v>
      </c>
      <c r="G176" s="358"/>
      <c r="H176" s="373"/>
      <c r="I176" s="374"/>
      <c r="J176" s="374"/>
      <c r="K176" s="377"/>
      <c r="L176" s="373"/>
      <c r="M176" s="374"/>
      <c r="N176" s="374"/>
      <c r="O176" s="374"/>
      <c r="P176" s="374"/>
      <c r="Q176" s="374"/>
      <c r="R176" s="374"/>
      <c r="S176" s="374"/>
      <c r="T176" s="374"/>
      <c r="U176" s="374"/>
      <c r="V176" s="377"/>
      <c r="W176" s="378"/>
      <c r="Y176" s="381"/>
      <c r="AA176" s="456" t="s">
        <v>203</v>
      </c>
      <c r="AB176" s="519" t="s">
        <v>276</v>
      </c>
      <c r="AC176" s="456" t="s">
        <v>24</v>
      </c>
      <c r="AD176" s="466" t="s">
        <v>25</v>
      </c>
    </row>
    <row r="177" spans="2:30" x14ac:dyDescent="0.2">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0"/>
      <c r="AA177" s="457"/>
      <c r="AB177" s="451"/>
      <c r="AC177" s="451"/>
      <c r="AD177" s="463" t="s">
        <v>21</v>
      </c>
    </row>
    <row r="178" spans="2:30" outlineLevel="1" x14ac:dyDescent="0.2">
      <c r="B178" s="35"/>
      <c r="C178" s="34"/>
      <c r="D178" s="34"/>
      <c r="E178" s="34"/>
      <c r="F178" s="37" t="s">
        <v>278</v>
      </c>
      <c r="G178" s="358"/>
      <c r="H178" s="373"/>
      <c r="I178" s="374"/>
      <c r="J178" s="374"/>
      <c r="K178" s="377"/>
      <c r="L178" s="373"/>
      <c r="M178" s="50"/>
      <c r="N178" s="50"/>
      <c r="O178" s="50"/>
      <c r="P178" s="50"/>
      <c r="Q178" s="50"/>
      <c r="R178" s="50"/>
      <c r="S178" s="50"/>
      <c r="T178" s="50"/>
      <c r="U178" s="50"/>
      <c r="V178" s="52"/>
      <c r="W178" s="52"/>
      <c r="Y178" s="381"/>
      <c r="AA178" s="456" t="s">
        <v>203</v>
      </c>
      <c r="AB178" s="519" t="s">
        <v>279</v>
      </c>
      <c r="AC178" s="456" t="s">
        <v>24</v>
      </c>
      <c r="AD178" s="465" t="s">
        <v>227</v>
      </c>
    </row>
    <row r="179" spans="2:30" outlineLevel="1" x14ac:dyDescent="0.2">
      <c r="B179" s="35"/>
      <c r="C179" s="34"/>
      <c r="D179" s="34"/>
      <c r="E179" s="34"/>
      <c r="F179" s="37" t="s">
        <v>280</v>
      </c>
      <c r="G179" s="358"/>
      <c r="H179" s="373"/>
      <c r="I179" s="374"/>
      <c r="J179" s="374"/>
      <c r="K179" s="377"/>
      <c r="L179" s="533"/>
      <c r="M179" s="374"/>
      <c r="N179" s="50"/>
      <c r="O179" s="50"/>
      <c r="P179" s="50"/>
      <c r="Q179" s="50"/>
      <c r="R179" s="50"/>
      <c r="S179" s="50"/>
      <c r="T179" s="50"/>
      <c r="U179" s="50"/>
      <c r="V179" s="52"/>
      <c r="W179" s="52"/>
      <c r="Y179" s="381"/>
      <c r="AA179" s="456" t="s">
        <v>203</v>
      </c>
      <c r="AB179" s="519" t="s">
        <v>281</v>
      </c>
      <c r="AC179" s="456" t="s">
        <v>24</v>
      </c>
      <c r="AD179" s="465" t="s">
        <v>227</v>
      </c>
    </row>
    <row r="180" spans="2:30" outlineLevel="1" x14ac:dyDescent="0.2">
      <c r="B180" s="35"/>
      <c r="C180" s="34"/>
      <c r="D180" s="34"/>
      <c r="E180" s="34"/>
      <c r="F180" s="37" t="s">
        <v>282</v>
      </c>
      <c r="G180" s="358"/>
      <c r="H180" s="373"/>
      <c r="I180" s="374"/>
      <c r="J180" s="374"/>
      <c r="K180" s="377"/>
      <c r="L180" s="373"/>
      <c r="M180" s="374"/>
      <c r="N180" s="374"/>
      <c r="O180" s="374"/>
      <c r="P180" s="50"/>
      <c r="Q180" s="50"/>
      <c r="R180" s="50"/>
      <c r="S180" s="50"/>
      <c r="T180" s="50"/>
      <c r="U180" s="50"/>
      <c r="V180" s="52"/>
      <c r="W180" s="52"/>
      <c r="Y180" s="381"/>
      <c r="AA180" s="456" t="s">
        <v>203</v>
      </c>
      <c r="AB180" s="519" t="s">
        <v>283</v>
      </c>
      <c r="AC180" s="456" t="s">
        <v>24</v>
      </c>
      <c r="AD180" s="465" t="s">
        <v>227</v>
      </c>
    </row>
    <row r="181" spans="2:30" outlineLevel="1" x14ac:dyDescent="0.2">
      <c r="B181" s="35"/>
      <c r="C181" s="34"/>
      <c r="D181" s="34"/>
      <c r="E181" s="34"/>
      <c r="F181" s="37" t="s">
        <v>284</v>
      </c>
      <c r="G181" s="358"/>
      <c r="H181" s="373"/>
      <c r="I181" s="374"/>
      <c r="J181" s="374"/>
      <c r="K181" s="377"/>
      <c r="L181" s="373"/>
      <c r="M181" s="374"/>
      <c r="N181" s="374"/>
      <c r="O181" s="374"/>
      <c r="P181" s="374"/>
      <c r="Q181" s="374"/>
      <c r="R181" s="374"/>
      <c r="S181" s="374"/>
      <c r="T181" s="50"/>
      <c r="U181" s="50"/>
      <c r="V181" s="52"/>
      <c r="W181" s="52"/>
      <c r="Y181" s="381"/>
      <c r="AA181" s="456" t="s">
        <v>203</v>
      </c>
      <c r="AB181" s="519" t="s">
        <v>285</v>
      </c>
      <c r="AC181" s="456" t="s">
        <v>24</v>
      </c>
      <c r="AD181" s="465" t="s">
        <v>227</v>
      </c>
    </row>
    <row r="182" spans="2:30" outlineLevel="1" x14ac:dyDescent="0.2">
      <c r="B182" s="35"/>
      <c r="C182" s="34"/>
      <c r="D182" s="34"/>
      <c r="E182" s="34"/>
      <c r="F182" s="37" t="s">
        <v>286</v>
      </c>
      <c r="G182" s="358"/>
      <c r="H182" s="373"/>
      <c r="I182" s="374"/>
      <c r="J182" s="374"/>
      <c r="K182" s="377"/>
      <c r="L182" s="373"/>
      <c r="M182" s="374"/>
      <c r="N182" s="374"/>
      <c r="O182" s="374"/>
      <c r="P182" s="374"/>
      <c r="Q182" s="374"/>
      <c r="R182" s="374"/>
      <c r="S182" s="374"/>
      <c r="T182" s="374"/>
      <c r="U182" s="374"/>
      <c r="V182" s="377"/>
      <c r="W182" s="378"/>
      <c r="Y182" s="381"/>
      <c r="AA182" s="456" t="s">
        <v>203</v>
      </c>
      <c r="AB182" s="519" t="s">
        <v>287</v>
      </c>
      <c r="AC182" s="456" t="s">
        <v>24</v>
      </c>
      <c r="AD182" s="466" t="s">
        <v>25</v>
      </c>
    </row>
    <row r="183" spans="2:30" outlineLevel="1" x14ac:dyDescent="0.2">
      <c r="B183" s="35"/>
      <c r="C183" s="34"/>
      <c r="D183" s="34"/>
      <c r="E183" s="34"/>
      <c r="F183" s="37" t="s">
        <v>288</v>
      </c>
      <c r="G183" s="358"/>
      <c r="H183" s="373"/>
      <c r="I183" s="374"/>
      <c r="J183" s="374"/>
      <c r="K183" s="377"/>
      <c r="L183" s="373"/>
      <c r="M183" s="374"/>
      <c r="N183" s="374"/>
      <c r="O183" s="374"/>
      <c r="P183" s="374"/>
      <c r="Q183" s="374"/>
      <c r="R183" s="374"/>
      <c r="S183" s="374"/>
      <c r="T183" s="374"/>
      <c r="U183" s="374"/>
      <c r="V183" s="377"/>
      <c r="W183" s="378"/>
      <c r="Y183" s="381"/>
      <c r="AA183" s="456" t="s">
        <v>203</v>
      </c>
      <c r="AB183" s="519" t="s">
        <v>289</v>
      </c>
      <c r="AC183" s="456" t="s">
        <v>24</v>
      </c>
      <c r="AD183" s="466" t="s">
        <v>25</v>
      </c>
    </row>
    <row r="184" spans="2:30" x14ac:dyDescent="0.2">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0"/>
      <c r="AA184" s="457"/>
      <c r="AB184" s="451"/>
      <c r="AC184" s="451"/>
      <c r="AD184" s="463" t="s">
        <v>21</v>
      </c>
    </row>
    <row r="185" spans="2:30" outlineLevel="1" x14ac:dyDescent="0.2">
      <c r="B185" s="35"/>
      <c r="C185" s="34"/>
      <c r="D185" s="34"/>
      <c r="E185" s="33"/>
      <c r="F185" s="36" t="s">
        <v>291</v>
      </c>
      <c r="G185" s="358"/>
      <c r="H185" s="373"/>
      <c r="I185" s="374"/>
      <c r="J185" s="374"/>
      <c r="K185" s="377"/>
      <c r="L185" s="373"/>
      <c r="M185" s="50"/>
      <c r="N185" s="50"/>
      <c r="O185" s="50"/>
      <c r="P185" s="50"/>
      <c r="Q185" s="50"/>
      <c r="R185" s="50"/>
      <c r="S185" s="50"/>
      <c r="T185" s="50"/>
      <c r="U185" s="50"/>
      <c r="V185" s="52"/>
      <c r="W185" s="52"/>
      <c r="Y185" s="381"/>
      <c r="AA185" s="456" t="s">
        <v>203</v>
      </c>
      <c r="AB185" s="519" t="s">
        <v>292</v>
      </c>
      <c r="AC185" s="456" t="s">
        <v>24</v>
      </c>
      <c r="AD185" s="465" t="s">
        <v>227</v>
      </c>
    </row>
    <row r="186" spans="2:30" outlineLevel="1" x14ac:dyDescent="0.2">
      <c r="B186" s="35"/>
      <c r="C186" s="34"/>
      <c r="D186" s="34"/>
      <c r="E186" s="33"/>
      <c r="F186" s="36" t="s">
        <v>293</v>
      </c>
      <c r="G186" s="358"/>
      <c r="H186" s="373"/>
      <c r="I186" s="374"/>
      <c r="J186" s="374"/>
      <c r="K186" s="377"/>
      <c r="L186" s="533"/>
      <c r="M186" s="374"/>
      <c r="N186" s="50"/>
      <c r="O186" s="50"/>
      <c r="P186" s="50"/>
      <c r="Q186" s="50"/>
      <c r="R186" s="50"/>
      <c r="S186" s="50"/>
      <c r="T186" s="50"/>
      <c r="U186" s="50"/>
      <c r="V186" s="52"/>
      <c r="W186" s="52"/>
      <c r="Y186" s="381"/>
      <c r="AA186" s="456" t="s">
        <v>203</v>
      </c>
      <c r="AB186" s="519" t="s">
        <v>294</v>
      </c>
      <c r="AC186" s="456" t="s">
        <v>24</v>
      </c>
      <c r="AD186" s="465" t="s">
        <v>227</v>
      </c>
    </row>
    <row r="187" spans="2:30" outlineLevel="1" x14ac:dyDescent="0.2">
      <c r="B187" s="35"/>
      <c r="C187" s="34"/>
      <c r="D187" s="34"/>
      <c r="E187" s="33"/>
      <c r="F187" s="36" t="s">
        <v>295</v>
      </c>
      <c r="G187" s="358"/>
      <c r="H187" s="373"/>
      <c r="I187" s="374"/>
      <c r="J187" s="374"/>
      <c r="K187" s="377"/>
      <c r="L187" s="373"/>
      <c r="M187" s="374"/>
      <c r="N187" s="374"/>
      <c r="O187" s="374"/>
      <c r="P187" s="50"/>
      <c r="Q187" s="50"/>
      <c r="R187" s="50"/>
      <c r="S187" s="50"/>
      <c r="T187" s="50"/>
      <c r="U187" s="50"/>
      <c r="V187" s="52"/>
      <c r="W187" s="52"/>
      <c r="Y187" s="381"/>
      <c r="AA187" s="456" t="s">
        <v>203</v>
      </c>
      <c r="AB187" s="519" t="s">
        <v>296</v>
      </c>
      <c r="AC187" s="456" t="s">
        <v>24</v>
      </c>
      <c r="AD187" s="465" t="s">
        <v>227</v>
      </c>
    </row>
    <row r="188" spans="2:30" outlineLevel="1" x14ac:dyDescent="0.2">
      <c r="B188" s="35"/>
      <c r="C188" s="34"/>
      <c r="D188" s="34"/>
      <c r="E188" s="33"/>
      <c r="F188" s="36" t="s">
        <v>297</v>
      </c>
      <c r="G188" s="358"/>
      <c r="H188" s="373"/>
      <c r="I188" s="374"/>
      <c r="J188" s="374"/>
      <c r="K188" s="377"/>
      <c r="L188" s="373"/>
      <c r="M188" s="374"/>
      <c r="N188" s="374"/>
      <c r="O188" s="374"/>
      <c r="P188" s="374"/>
      <c r="Q188" s="374"/>
      <c r="R188" s="374"/>
      <c r="S188" s="374"/>
      <c r="T188" s="50"/>
      <c r="U188" s="50"/>
      <c r="V188" s="52"/>
      <c r="W188" s="52"/>
      <c r="Y188" s="381"/>
      <c r="AA188" s="456" t="s">
        <v>203</v>
      </c>
      <c r="AB188" s="519" t="s">
        <v>298</v>
      </c>
      <c r="AC188" s="456" t="s">
        <v>24</v>
      </c>
      <c r="AD188" s="465" t="s">
        <v>227</v>
      </c>
    </row>
    <row r="189" spans="2:30" outlineLevel="1" x14ac:dyDescent="0.2">
      <c r="B189" s="35"/>
      <c r="C189" s="34"/>
      <c r="D189" s="34"/>
      <c r="E189" s="33"/>
      <c r="F189" s="36" t="s">
        <v>299</v>
      </c>
      <c r="G189" s="358"/>
      <c r="H189" s="373"/>
      <c r="I189" s="374"/>
      <c r="J189" s="374"/>
      <c r="K189" s="377"/>
      <c r="L189" s="373"/>
      <c r="M189" s="374"/>
      <c r="N189" s="374"/>
      <c r="O189" s="374"/>
      <c r="P189" s="374"/>
      <c r="Q189" s="374"/>
      <c r="R189" s="374"/>
      <c r="S189" s="374"/>
      <c r="T189" s="374"/>
      <c r="U189" s="374"/>
      <c r="V189" s="377"/>
      <c r="W189" s="378"/>
      <c r="Y189" s="381"/>
      <c r="AA189" s="456" t="s">
        <v>203</v>
      </c>
      <c r="AB189" s="519" t="s">
        <v>300</v>
      </c>
      <c r="AC189" s="456" t="s">
        <v>24</v>
      </c>
      <c r="AD189" s="466" t="s">
        <v>25</v>
      </c>
    </row>
    <row r="190" spans="2:30" outlineLevel="1" x14ac:dyDescent="0.2">
      <c r="B190" s="35"/>
      <c r="C190" s="34"/>
      <c r="D190" s="34"/>
      <c r="E190" s="33"/>
      <c r="F190" s="36" t="s">
        <v>301</v>
      </c>
      <c r="G190" s="358"/>
      <c r="H190" s="373"/>
      <c r="I190" s="374"/>
      <c r="J190" s="374"/>
      <c r="K190" s="377"/>
      <c r="L190" s="373"/>
      <c r="M190" s="374"/>
      <c r="N190" s="374"/>
      <c r="O190" s="374"/>
      <c r="P190" s="374"/>
      <c r="Q190" s="374"/>
      <c r="R190" s="374"/>
      <c r="S190" s="374"/>
      <c r="T190" s="374"/>
      <c r="U190" s="374"/>
      <c r="V190" s="377"/>
      <c r="W190" s="378"/>
      <c r="Y190" s="381"/>
      <c r="AA190" s="456" t="s">
        <v>203</v>
      </c>
      <c r="AB190" s="519" t="s">
        <v>302</v>
      </c>
      <c r="AC190" s="456" t="s">
        <v>24</v>
      </c>
      <c r="AD190" s="466" t="s">
        <v>25</v>
      </c>
    </row>
    <row r="191" spans="2:30" x14ac:dyDescent="0.2">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2"/>
      <c r="AA191" s="457"/>
      <c r="AB191" s="451"/>
      <c r="AC191" s="451"/>
      <c r="AD191" s="463" t="s">
        <v>21</v>
      </c>
    </row>
    <row r="192" spans="2:30" outlineLevel="1" x14ac:dyDescent="0.2">
      <c r="B192" s="78"/>
      <c r="C192" s="71"/>
      <c r="D192" s="72"/>
      <c r="E192" s="34"/>
      <c r="F192" s="37" t="s">
        <v>304</v>
      </c>
      <c r="G192" s="358"/>
      <c r="H192" s="373"/>
      <c r="I192" s="374"/>
      <c r="J192" s="374"/>
      <c r="K192" s="377"/>
      <c r="L192" s="373"/>
      <c r="M192" s="375"/>
      <c r="N192" s="374"/>
      <c r="O192" s="374"/>
      <c r="P192" s="374"/>
      <c r="Q192" s="374"/>
      <c r="R192" s="374"/>
      <c r="S192" s="374"/>
      <c r="T192" s="374"/>
      <c r="U192" s="373"/>
      <c r="V192" s="377"/>
      <c r="W192" s="378"/>
      <c r="Y192" s="381"/>
      <c r="AA192" s="456" t="s">
        <v>203</v>
      </c>
      <c r="AB192" s="519" t="s">
        <v>305</v>
      </c>
      <c r="AC192" s="456" t="s">
        <v>24</v>
      </c>
      <c r="AD192" s="466" t="s">
        <v>25</v>
      </c>
    </row>
    <row r="193" spans="2:30" outlineLevel="1" x14ac:dyDescent="0.2">
      <c r="B193" s="78"/>
      <c r="C193" s="71"/>
      <c r="D193" s="72"/>
      <c r="E193" s="34"/>
      <c r="F193" s="37" t="s">
        <v>306</v>
      </c>
      <c r="G193" s="358"/>
      <c r="H193" s="373"/>
      <c r="I193" s="374"/>
      <c r="J193" s="374"/>
      <c r="K193" s="377"/>
      <c r="L193" s="373"/>
      <c r="M193" s="375"/>
      <c r="N193" s="374"/>
      <c r="O193" s="374"/>
      <c r="P193" s="374"/>
      <c r="Q193" s="374"/>
      <c r="R193" s="374"/>
      <c r="S193" s="374"/>
      <c r="T193" s="374"/>
      <c r="U193" s="373"/>
      <c r="V193" s="377"/>
      <c r="W193" s="378"/>
      <c r="Y193" s="381"/>
      <c r="AA193" s="456" t="s">
        <v>203</v>
      </c>
      <c r="AB193" s="519" t="s">
        <v>307</v>
      </c>
      <c r="AC193" s="456" t="s">
        <v>24</v>
      </c>
      <c r="AD193" s="466" t="s">
        <v>25</v>
      </c>
    </row>
    <row r="194" spans="2:30" x14ac:dyDescent="0.2">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7"/>
      <c r="AA194" s="458"/>
      <c r="AB194" s="452"/>
      <c r="AC194" s="452"/>
      <c r="AD194" s="453"/>
    </row>
    <row r="195" spans="2:30" x14ac:dyDescent="0.2">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2"/>
      <c r="AA195" s="460"/>
      <c r="AB195" s="454"/>
      <c r="AC195" s="454"/>
      <c r="AD195" s="463" t="s">
        <v>21</v>
      </c>
    </row>
    <row r="196" spans="2:30" outlineLevel="1" x14ac:dyDescent="0.2">
      <c r="B196" s="78"/>
      <c r="C196" s="71"/>
      <c r="D196" s="71"/>
      <c r="E196" s="71"/>
      <c r="F196" s="36" t="s">
        <v>310</v>
      </c>
      <c r="G196" s="358"/>
      <c r="H196" s="50"/>
      <c r="I196" s="50"/>
      <c r="J196" s="50"/>
      <c r="K196" s="52"/>
      <c r="L196" s="50"/>
      <c r="M196" s="50"/>
      <c r="N196" s="50"/>
      <c r="O196" s="50"/>
      <c r="P196" s="50"/>
      <c r="Q196" s="50"/>
      <c r="R196" s="50"/>
      <c r="S196" s="50"/>
      <c r="T196" s="50"/>
      <c r="U196" s="50"/>
      <c r="V196" s="52"/>
      <c r="W196" s="52"/>
      <c r="X196" s="148"/>
      <c r="Y196" s="381"/>
      <c r="Z196" s="148"/>
      <c r="AA196" s="503" t="s">
        <v>203</v>
      </c>
      <c r="AB196" s="455" t="s">
        <v>18</v>
      </c>
      <c r="AC196" s="455" t="s">
        <v>18</v>
      </c>
      <c r="AD196" s="464" t="s">
        <v>19</v>
      </c>
    </row>
    <row r="197" spans="2:30" outlineLevel="1" x14ac:dyDescent="0.2">
      <c r="B197" s="78"/>
      <c r="C197" s="71"/>
      <c r="D197" s="71"/>
      <c r="E197" s="71"/>
      <c r="F197" s="36" t="s">
        <v>311</v>
      </c>
      <c r="G197" s="358"/>
      <c r="H197" s="50"/>
      <c r="I197" s="50"/>
      <c r="J197" s="50"/>
      <c r="K197" s="52"/>
      <c r="L197" s="50"/>
      <c r="M197" s="50"/>
      <c r="N197" s="50"/>
      <c r="O197" s="50"/>
      <c r="P197" s="50"/>
      <c r="Q197" s="50"/>
      <c r="R197" s="50"/>
      <c r="S197" s="50"/>
      <c r="T197" s="50"/>
      <c r="U197" s="50"/>
      <c r="V197" s="52"/>
      <c r="W197" s="52"/>
      <c r="X197" s="148"/>
      <c r="Y197" s="381"/>
      <c r="Z197" s="148"/>
      <c r="AA197" s="503" t="s">
        <v>203</v>
      </c>
      <c r="AB197" s="455" t="s">
        <v>18</v>
      </c>
      <c r="AC197" s="455" t="s">
        <v>18</v>
      </c>
      <c r="AD197" s="464" t="s">
        <v>19</v>
      </c>
    </row>
    <row r="198" spans="2:30" outlineLevel="1" x14ac:dyDescent="0.2">
      <c r="B198" s="78"/>
      <c r="C198" s="71"/>
      <c r="D198" s="71"/>
      <c r="E198" s="71"/>
      <c r="F198" s="36" t="s">
        <v>312</v>
      </c>
      <c r="G198" s="358"/>
      <c r="H198" s="50"/>
      <c r="I198" s="50"/>
      <c r="J198" s="50"/>
      <c r="K198" s="52"/>
      <c r="L198" s="50"/>
      <c r="M198" s="50"/>
      <c r="N198" s="50"/>
      <c r="O198" s="50"/>
      <c r="P198" s="50"/>
      <c r="Q198" s="50"/>
      <c r="R198" s="50"/>
      <c r="S198" s="50"/>
      <c r="T198" s="50"/>
      <c r="U198" s="50"/>
      <c r="V198" s="52"/>
      <c r="W198" s="52"/>
      <c r="Y198" s="381"/>
      <c r="AA198" s="456" t="s">
        <v>203</v>
      </c>
      <c r="AB198" s="455" t="s">
        <v>18</v>
      </c>
      <c r="AC198" s="455" t="s">
        <v>18</v>
      </c>
      <c r="AD198" s="464" t="s">
        <v>19</v>
      </c>
    </row>
    <row r="199" spans="2:30" x14ac:dyDescent="0.2">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2"/>
      <c r="AA199" s="457"/>
      <c r="AB199" s="520"/>
      <c r="AC199" s="520"/>
      <c r="AD199" s="463" t="s">
        <v>21</v>
      </c>
    </row>
    <row r="200" spans="2:30" outlineLevel="1" x14ac:dyDescent="0.2">
      <c r="B200" s="78"/>
      <c r="C200" s="71"/>
      <c r="D200" s="71"/>
      <c r="E200" s="71"/>
      <c r="F200" s="36" t="s">
        <v>314</v>
      </c>
      <c r="G200" s="358"/>
      <c r="H200" s="50"/>
      <c r="I200" s="50"/>
      <c r="J200" s="50"/>
      <c r="K200" s="52"/>
      <c r="L200" s="50"/>
      <c r="M200" s="50"/>
      <c r="N200" s="50"/>
      <c r="O200" s="50"/>
      <c r="P200" s="50"/>
      <c r="Q200" s="50"/>
      <c r="R200" s="50"/>
      <c r="S200" s="50"/>
      <c r="T200" s="50"/>
      <c r="U200" s="50"/>
      <c r="V200" s="52"/>
      <c r="W200" s="52"/>
      <c r="Y200" s="381"/>
      <c r="AA200" s="456" t="s">
        <v>203</v>
      </c>
      <c r="AB200" s="455" t="s">
        <v>18</v>
      </c>
      <c r="AC200" s="455" t="s">
        <v>18</v>
      </c>
      <c r="AD200" s="464" t="s">
        <v>19</v>
      </c>
    </row>
    <row r="201" spans="2:30" outlineLevel="1" x14ac:dyDescent="0.2">
      <c r="B201" s="35"/>
      <c r="C201" s="34"/>
      <c r="D201" s="34"/>
      <c r="E201" s="71"/>
      <c r="F201" s="36" t="s">
        <v>315</v>
      </c>
      <c r="G201" s="358"/>
      <c r="H201" s="50"/>
      <c r="I201" s="50"/>
      <c r="J201" s="50"/>
      <c r="K201" s="52"/>
      <c r="L201" s="50"/>
      <c r="M201" s="50"/>
      <c r="N201" s="50"/>
      <c r="O201" s="50"/>
      <c r="P201" s="50"/>
      <c r="Q201" s="50"/>
      <c r="R201" s="50"/>
      <c r="S201" s="50"/>
      <c r="T201" s="50"/>
      <c r="U201" s="50"/>
      <c r="V201" s="52"/>
      <c r="W201" s="52"/>
      <c r="Y201" s="381"/>
      <c r="AA201" s="456" t="s">
        <v>203</v>
      </c>
      <c r="AB201" s="455" t="s">
        <v>18</v>
      </c>
      <c r="AC201" s="455" t="s">
        <v>18</v>
      </c>
      <c r="AD201" s="464" t="s">
        <v>19</v>
      </c>
    </row>
    <row r="202" spans="2:30" outlineLevel="1" x14ac:dyDescent="0.2">
      <c r="B202" s="35"/>
      <c r="C202" s="34"/>
      <c r="D202" s="34"/>
      <c r="E202" s="71"/>
      <c r="F202" s="36" t="s">
        <v>316</v>
      </c>
      <c r="G202" s="358"/>
      <c r="H202" s="50"/>
      <c r="I202" s="50"/>
      <c r="J202" s="50"/>
      <c r="K202" s="52"/>
      <c r="L202" s="50"/>
      <c r="M202" s="50"/>
      <c r="N202" s="50"/>
      <c r="O202" s="50"/>
      <c r="P202" s="50"/>
      <c r="Q202" s="50"/>
      <c r="R202" s="50"/>
      <c r="S202" s="50"/>
      <c r="T202" s="50"/>
      <c r="U202" s="50"/>
      <c r="V202" s="52"/>
      <c r="W202" s="52"/>
      <c r="Y202" s="381"/>
      <c r="AA202" s="456" t="s">
        <v>203</v>
      </c>
      <c r="AB202" s="455" t="s">
        <v>18</v>
      </c>
      <c r="AC202" s="455" t="s">
        <v>18</v>
      </c>
      <c r="AD202" s="464" t="s">
        <v>19</v>
      </c>
    </row>
    <row r="203" spans="2:30" outlineLevel="1" x14ac:dyDescent="0.2">
      <c r="B203" s="35"/>
      <c r="C203" s="34"/>
      <c r="D203" s="34"/>
      <c r="E203" s="71"/>
      <c r="F203" s="36" t="s">
        <v>317</v>
      </c>
      <c r="G203" s="358"/>
      <c r="H203" s="50"/>
      <c r="I203" s="50"/>
      <c r="J203" s="50"/>
      <c r="K203" s="52"/>
      <c r="L203" s="50"/>
      <c r="M203" s="50"/>
      <c r="N203" s="50"/>
      <c r="O203" s="50"/>
      <c r="P203" s="50"/>
      <c r="Q203" s="50"/>
      <c r="R203" s="50"/>
      <c r="S203" s="50"/>
      <c r="T203" s="50"/>
      <c r="U203" s="50"/>
      <c r="V203" s="52"/>
      <c r="W203" s="52"/>
      <c r="Y203" s="381"/>
      <c r="AA203" s="456" t="s">
        <v>203</v>
      </c>
      <c r="AB203" s="455" t="s">
        <v>18</v>
      </c>
      <c r="AC203" s="455" t="s">
        <v>18</v>
      </c>
      <c r="AD203" s="464" t="s">
        <v>19</v>
      </c>
    </row>
    <row r="204" spans="2:30" outlineLevel="1" x14ac:dyDescent="0.2">
      <c r="B204" s="35"/>
      <c r="C204" s="34"/>
      <c r="D204" s="34"/>
      <c r="E204" s="545"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1"/>
      <c r="AA204" s="457"/>
      <c r="AB204" s="520"/>
      <c r="AC204" s="520"/>
      <c r="AD204" s="463" t="s">
        <v>21</v>
      </c>
    </row>
    <row r="205" spans="2:30" outlineLevel="1" x14ac:dyDescent="0.2">
      <c r="B205" s="35"/>
      <c r="C205" s="34"/>
      <c r="D205" s="34"/>
      <c r="E205" s="34"/>
      <c r="F205" s="558" t="s">
        <v>319</v>
      </c>
      <c r="G205" s="358"/>
      <c r="H205" s="527"/>
      <c r="I205" s="528"/>
      <c r="J205" s="528"/>
      <c r="K205" s="529"/>
      <c r="L205" s="534"/>
      <c r="M205" s="528"/>
      <c r="N205" s="528"/>
      <c r="O205" s="528"/>
      <c r="P205" s="528"/>
      <c r="Q205" s="528"/>
      <c r="R205" s="528"/>
      <c r="S205" s="528"/>
      <c r="T205" s="528"/>
      <c r="U205" s="528"/>
      <c r="V205" s="530"/>
      <c r="W205" s="531"/>
      <c r="Y205" s="381"/>
      <c r="AA205" s="456" t="s">
        <v>203</v>
      </c>
      <c r="AB205" s="519" t="s">
        <v>320</v>
      </c>
      <c r="AC205" s="456" t="s">
        <v>24</v>
      </c>
      <c r="AD205" s="466" t="s">
        <v>25</v>
      </c>
    </row>
    <row r="206" spans="2:30" outlineLevel="1" x14ac:dyDescent="0.2">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8"/>
      <c r="AA206" s="457"/>
      <c r="AB206" s="520"/>
      <c r="AC206" s="520"/>
      <c r="AD206" s="463" t="s">
        <v>21</v>
      </c>
    </row>
    <row r="207" spans="2:30" outlineLevel="1" x14ac:dyDescent="0.2">
      <c r="B207" s="35"/>
      <c r="C207" s="34"/>
      <c r="D207" s="34"/>
      <c r="E207" s="71"/>
      <c r="F207" s="557" t="s">
        <v>322</v>
      </c>
      <c r="G207" s="358"/>
      <c r="H207" s="527"/>
      <c r="I207" s="528"/>
      <c r="J207" s="528"/>
      <c r="K207" s="529"/>
      <c r="L207" s="534"/>
      <c r="M207" s="528"/>
      <c r="N207" s="528"/>
      <c r="O207" s="528"/>
      <c r="P207" s="528"/>
      <c r="Q207" s="528"/>
      <c r="R207" s="528"/>
      <c r="S207" s="528"/>
      <c r="T207" s="528"/>
      <c r="U207" s="528"/>
      <c r="V207" s="530"/>
      <c r="W207" s="531"/>
      <c r="Y207" s="381"/>
      <c r="AA207" s="456" t="s">
        <v>203</v>
      </c>
      <c r="AB207" s="519" t="s">
        <v>323</v>
      </c>
      <c r="AC207" s="456" t="s">
        <v>24</v>
      </c>
      <c r="AD207" s="466" t="s">
        <v>25</v>
      </c>
    </row>
    <row r="208" spans="2:30" outlineLevel="1" x14ac:dyDescent="0.2">
      <c r="B208" s="35"/>
      <c r="C208" s="34"/>
      <c r="D208" s="34"/>
      <c r="E208" s="71"/>
      <c r="F208" s="557" t="s">
        <v>324</v>
      </c>
      <c r="G208" s="358"/>
      <c r="H208" s="527"/>
      <c r="I208" s="528"/>
      <c r="J208" s="528"/>
      <c r="K208" s="529"/>
      <c r="L208" s="534"/>
      <c r="M208" s="528"/>
      <c r="N208" s="528"/>
      <c r="O208" s="528"/>
      <c r="P208" s="528"/>
      <c r="Q208" s="528"/>
      <c r="R208" s="528"/>
      <c r="S208" s="528"/>
      <c r="T208" s="528"/>
      <c r="U208" s="528"/>
      <c r="V208" s="530"/>
      <c r="W208" s="531"/>
      <c r="Y208" s="381"/>
      <c r="AA208" s="456" t="s">
        <v>203</v>
      </c>
      <c r="AB208" s="519" t="s">
        <v>325</v>
      </c>
      <c r="AC208" s="456" t="s">
        <v>24</v>
      </c>
      <c r="AD208" s="466" t="s">
        <v>25</v>
      </c>
    </row>
    <row r="209" spans="2:30" outlineLevel="1" x14ac:dyDescent="0.2">
      <c r="B209" s="35"/>
      <c r="C209" s="34"/>
      <c r="D209" s="34"/>
      <c r="E209" s="71"/>
      <c r="F209" s="557" t="s">
        <v>326</v>
      </c>
      <c r="G209" s="358"/>
      <c r="H209" s="527"/>
      <c r="I209" s="528"/>
      <c r="J209" s="528"/>
      <c r="K209" s="529"/>
      <c r="L209" s="534"/>
      <c r="M209" s="528"/>
      <c r="N209" s="528"/>
      <c r="O209" s="528"/>
      <c r="P209" s="528"/>
      <c r="Q209" s="528"/>
      <c r="R209" s="528"/>
      <c r="S209" s="528"/>
      <c r="T209" s="528"/>
      <c r="U209" s="528"/>
      <c r="V209" s="530"/>
      <c r="W209" s="531"/>
      <c r="Y209" s="381"/>
      <c r="AA209" s="456" t="s">
        <v>203</v>
      </c>
      <c r="AB209" s="519" t="s">
        <v>327</v>
      </c>
      <c r="AC209" s="456" t="s">
        <v>24</v>
      </c>
      <c r="AD209" s="466" t="s">
        <v>25</v>
      </c>
    </row>
    <row r="210" spans="2:30" x14ac:dyDescent="0.2">
      <c r="B210" s="35"/>
      <c r="C210" s="34"/>
      <c r="D210" s="34"/>
      <c r="E210" s="71" t="s">
        <v>328</v>
      </c>
      <c r="F210" s="34"/>
      <c r="G210" s="76">
        <f t="shared" ref="G210:W210" si="40">SUBTOTAL(9,G211:G213)</f>
        <v>0</v>
      </c>
      <c r="H210" s="525">
        <f t="shared" si="40"/>
        <v>0</v>
      </c>
      <c r="I210" s="526">
        <f t="shared" si="40"/>
        <v>0</v>
      </c>
      <c r="J210" s="526">
        <f t="shared" si="40"/>
        <v>0</v>
      </c>
      <c r="K210" s="189">
        <f t="shared" si="40"/>
        <v>0</v>
      </c>
      <c r="L210" s="437">
        <f t="shared" si="40"/>
        <v>0</v>
      </c>
      <c r="M210" s="437">
        <f t="shared" si="40"/>
        <v>0</v>
      </c>
      <c r="N210" s="437">
        <f t="shared" si="40"/>
        <v>0</v>
      </c>
      <c r="O210" s="437">
        <f t="shared" si="40"/>
        <v>0</v>
      </c>
      <c r="P210" s="437">
        <f t="shared" si="40"/>
        <v>0</v>
      </c>
      <c r="Q210" s="437">
        <f t="shared" si="40"/>
        <v>0</v>
      </c>
      <c r="R210" s="437">
        <f t="shared" si="40"/>
        <v>0</v>
      </c>
      <c r="S210" s="437">
        <f t="shared" si="40"/>
        <v>0</v>
      </c>
      <c r="T210" s="437">
        <f t="shared" si="40"/>
        <v>0</v>
      </c>
      <c r="U210" s="437">
        <f t="shared" si="40"/>
        <v>0</v>
      </c>
      <c r="V210" s="424">
        <f t="shared" si="40"/>
        <v>0</v>
      </c>
      <c r="W210" s="424">
        <f t="shared" si="40"/>
        <v>0</v>
      </c>
      <c r="Y210" s="382"/>
      <c r="AA210" s="457"/>
      <c r="AB210" s="451"/>
      <c r="AC210" s="451"/>
      <c r="AD210" s="463" t="s">
        <v>21</v>
      </c>
    </row>
    <row r="211" spans="2:30" outlineLevel="1" x14ac:dyDescent="0.2">
      <c r="B211" s="35"/>
      <c r="C211" s="34"/>
      <c r="D211" s="34"/>
      <c r="E211" s="71"/>
      <c r="F211" s="559" t="s">
        <v>329</v>
      </c>
      <c r="G211" s="358"/>
      <c r="H211" s="373"/>
      <c r="I211" s="374"/>
      <c r="J211" s="374"/>
      <c r="K211" s="377"/>
      <c r="L211" s="373"/>
      <c r="M211" s="375"/>
      <c r="N211" s="374"/>
      <c r="O211" s="374"/>
      <c r="P211" s="374"/>
      <c r="Q211" s="374"/>
      <c r="R211" s="374"/>
      <c r="S211" s="374"/>
      <c r="T211" s="374"/>
      <c r="U211" s="373"/>
      <c r="V211" s="377"/>
      <c r="W211" s="378"/>
      <c r="Y211" s="381"/>
      <c r="AA211" s="456" t="s">
        <v>203</v>
      </c>
      <c r="AB211" s="519" t="s">
        <v>330</v>
      </c>
      <c r="AC211" s="456" t="s">
        <v>24</v>
      </c>
      <c r="AD211" s="466" t="s">
        <v>25</v>
      </c>
    </row>
    <row r="212" spans="2:30" ht="12.75" customHeight="1" outlineLevel="1" x14ac:dyDescent="0.2">
      <c r="B212" s="240"/>
      <c r="C212" s="241"/>
      <c r="D212" s="241"/>
      <c r="E212" s="241"/>
      <c r="F212" s="36" t="s">
        <v>331</v>
      </c>
      <c r="G212" s="358"/>
      <c r="H212" s="373"/>
      <c r="I212" s="374"/>
      <c r="J212" s="374"/>
      <c r="K212" s="377"/>
      <c r="L212" s="373"/>
      <c r="M212" s="375"/>
      <c r="N212" s="374"/>
      <c r="O212" s="374"/>
      <c r="P212" s="374"/>
      <c r="Q212" s="374"/>
      <c r="R212" s="374"/>
      <c r="S212" s="374"/>
      <c r="T212" s="374"/>
      <c r="U212" s="373"/>
      <c r="V212" s="377"/>
      <c r="W212" s="378"/>
      <c r="Y212" s="381"/>
      <c r="AA212" s="456" t="s">
        <v>203</v>
      </c>
      <c r="AB212" s="519" t="s">
        <v>332</v>
      </c>
      <c r="AC212" s="456" t="s">
        <v>24</v>
      </c>
      <c r="AD212" s="466" t="s">
        <v>25</v>
      </c>
    </row>
    <row r="213" spans="2:30" ht="12.75" customHeight="1" outlineLevel="1" x14ac:dyDescent="0.2">
      <c r="B213" s="240"/>
      <c r="C213" s="241"/>
      <c r="D213" s="241"/>
      <c r="E213" s="241"/>
      <c r="F213" s="36" t="s">
        <v>333</v>
      </c>
      <c r="G213" s="358"/>
      <c r="H213" s="373"/>
      <c r="I213" s="374"/>
      <c r="J213" s="374"/>
      <c r="K213" s="377"/>
      <c r="L213" s="373"/>
      <c r="M213" s="375"/>
      <c r="N213" s="374"/>
      <c r="O213" s="374"/>
      <c r="P213" s="374"/>
      <c r="Q213" s="374"/>
      <c r="R213" s="374"/>
      <c r="S213" s="374"/>
      <c r="T213" s="374"/>
      <c r="U213" s="373"/>
      <c r="V213" s="377"/>
      <c r="W213" s="378"/>
      <c r="Y213" s="381"/>
      <c r="AA213" s="456" t="s">
        <v>203</v>
      </c>
      <c r="AB213" s="519" t="s">
        <v>334</v>
      </c>
      <c r="AC213" s="456" t="s">
        <v>24</v>
      </c>
      <c r="AD213" s="466" t="s">
        <v>25</v>
      </c>
    </row>
    <row r="214" spans="2:30" x14ac:dyDescent="0.2">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2"/>
      <c r="AA214" s="458"/>
      <c r="AB214" s="452"/>
      <c r="AC214" s="452"/>
      <c r="AD214" s="463" t="s">
        <v>21</v>
      </c>
    </row>
    <row r="215" spans="2:30" x14ac:dyDescent="0.2">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2"/>
      <c r="AA215" s="460"/>
      <c r="AB215" s="454"/>
      <c r="AC215" s="454"/>
      <c r="AD215" s="463" t="s">
        <v>21</v>
      </c>
    </row>
    <row r="216" spans="2:30" outlineLevel="1" x14ac:dyDescent="0.2">
      <c r="B216" s="78"/>
      <c r="C216" s="33"/>
      <c r="D216" s="33"/>
      <c r="E216" s="34"/>
      <c r="F216" s="37" t="s">
        <v>337</v>
      </c>
      <c r="G216" s="358"/>
      <c r="H216" s="373"/>
      <c r="I216" s="374"/>
      <c r="J216" s="374"/>
      <c r="K216" s="377"/>
      <c r="L216" s="50"/>
      <c r="M216" s="50"/>
      <c r="N216" s="50"/>
      <c r="O216" s="50"/>
      <c r="P216" s="50"/>
      <c r="Q216" s="50"/>
      <c r="R216" s="50"/>
      <c r="S216" s="50"/>
      <c r="T216" s="50"/>
      <c r="U216" s="50"/>
      <c r="V216" s="52"/>
      <c r="W216" s="52"/>
      <c r="Y216" s="381"/>
      <c r="AA216" s="456" t="s">
        <v>203</v>
      </c>
      <c r="AB216" s="519" t="s">
        <v>338</v>
      </c>
      <c r="AC216" s="456" t="s">
        <v>24</v>
      </c>
      <c r="AD216" s="465" t="s">
        <v>227</v>
      </c>
    </row>
    <row r="217" spans="2:30" outlineLevel="1" x14ac:dyDescent="0.2">
      <c r="B217" s="78"/>
      <c r="C217" s="33"/>
      <c r="D217" s="33"/>
      <c r="E217" s="34"/>
      <c r="F217" s="37" t="s">
        <v>339</v>
      </c>
      <c r="G217" s="358"/>
      <c r="H217" s="373"/>
      <c r="I217" s="374"/>
      <c r="J217" s="374"/>
      <c r="K217" s="377"/>
      <c r="L217" s="373"/>
      <c r="M217" s="50"/>
      <c r="N217" s="50"/>
      <c r="O217" s="50"/>
      <c r="P217" s="50"/>
      <c r="Q217" s="50"/>
      <c r="R217" s="50"/>
      <c r="S217" s="50"/>
      <c r="T217" s="50"/>
      <c r="U217" s="50"/>
      <c r="V217" s="52"/>
      <c r="W217" s="52"/>
      <c r="Y217" s="381"/>
      <c r="AA217" s="456" t="s">
        <v>203</v>
      </c>
      <c r="AB217" s="519" t="s">
        <v>340</v>
      </c>
      <c r="AC217" s="456" t="s">
        <v>24</v>
      </c>
      <c r="AD217" s="465" t="s">
        <v>227</v>
      </c>
    </row>
    <row r="218" spans="2:30" outlineLevel="1" x14ac:dyDescent="0.2">
      <c r="B218" s="78"/>
      <c r="C218" s="33"/>
      <c r="D218" s="33"/>
      <c r="E218" s="34"/>
      <c r="F218" s="37" t="s">
        <v>341</v>
      </c>
      <c r="G218" s="358"/>
      <c r="H218" s="373"/>
      <c r="I218" s="374"/>
      <c r="J218" s="374"/>
      <c r="K218" s="377"/>
      <c r="L218" s="533"/>
      <c r="M218" s="374"/>
      <c r="N218" s="50"/>
      <c r="O218" s="50"/>
      <c r="P218" s="50"/>
      <c r="Q218" s="50"/>
      <c r="R218" s="50"/>
      <c r="S218" s="50"/>
      <c r="T218" s="50"/>
      <c r="U218" s="50"/>
      <c r="V218" s="52"/>
      <c r="W218" s="52"/>
      <c r="Y218" s="381"/>
      <c r="AA218" s="456" t="s">
        <v>203</v>
      </c>
      <c r="AB218" s="519" t="s">
        <v>342</v>
      </c>
      <c r="AC218" s="456" t="s">
        <v>24</v>
      </c>
      <c r="AD218" s="465" t="s">
        <v>227</v>
      </c>
    </row>
    <row r="219" spans="2:30" x14ac:dyDescent="0.2">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2"/>
      <c r="AA219" s="457"/>
      <c r="AB219" s="451"/>
      <c r="AC219" s="451"/>
      <c r="AD219" s="463" t="s">
        <v>21</v>
      </c>
    </row>
    <row r="220" spans="2:30" outlineLevel="1" x14ac:dyDescent="0.2">
      <c r="B220" s="35"/>
      <c r="C220" s="34"/>
      <c r="D220" s="33"/>
      <c r="E220" s="71"/>
      <c r="F220" s="75" t="s">
        <v>344</v>
      </c>
      <c r="G220" s="358"/>
      <c r="H220" s="373"/>
      <c r="I220" s="374"/>
      <c r="J220" s="374"/>
      <c r="K220" s="377"/>
      <c r="L220" s="373"/>
      <c r="M220" s="375"/>
      <c r="N220" s="374"/>
      <c r="O220" s="374"/>
      <c r="P220" s="374"/>
      <c r="Q220" s="374"/>
      <c r="R220" s="374"/>
      <c r="S220" s="374"/>
      <c r="T220" s="374"/>
      <c r="U220" s="373"/>
      <c r="V220" s="377"/>
      <c r="W220" s="378"/>
      <c r="Y220" s="381"/>
      <c r="AA220" s="456" t="s">
        <v>203</v>
      </c>
      <c r="AB220" s="519" t="s">
        <v>345</v>
      </c>
      <c r="AC220" s="456" t="s">
        <v>24</v>
      </c>
      <c r="AD220" s="466" t="s">
        <v>25</v>
      </c>
    </row>
    <row r="221" spans="2:30" outlineLevel="1" x14ac:dyDescent="0.2">
      <c r="B221" s="35"/>
      <c r="C221" s="34"/>
      <c r="D221" s="33"/>
      <c r="E221" s="71"/>
      <c r="F221" s="75" t="s">
        <v>346</v>
      </c>
      <c r="G221" s="358"/>
      <c r="H221" s="373"/>
      <c r="I221" s="374"/>
      <c r="J221" s="374"/>
      <c r="K221" s="377"/>
      <c r="L221" s="373"/>
      <c r="M221" s="375"/>
      <c r="N221" s="374"/>
      <c r="O221" s="374"/>
      <c r="P221" s="374"/>
      <c r="Q221" s="374"/>
      <c r="R221" s="374"/>
      <c r="S221" s="374"/>
      <c r="T221" s="374"/>
      <c r="U221" s="373"/>
      <c r="V221" s="377"/>
      <c r="W221" s="378"/>
      <c r="Y221" s="381"/>
      <c r="AA221" s="456" t="s">
        <v>203</v>
      </c>
      <c r="AB221" s="519" t="s">
        <v>347</v>
      </c>
      <c r="AC221" s="456" t="s">
        <v>24</v>
      </c>
      <c r="AD221" s="466" t="s">
        <v>25</v>
      </c>
    </row>
    <row r="222" spans="2:30" x14ac:dyDescent="0.2">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2"/>
      <c r="AA222" s="458"/>
      <c r="AB222" s="452"/>
      <c r="AC222" s="452"/>
      <c r="AD222" s="453"/>
    </row>
    <row r="223" spans="2:30" x14ac:dyDescent="0.2">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2"/>
      <c r="AA223" s="460"/>
      <c r="AB223" s="454"/>
      <c r="AC223" s="454"/>
      <c r="AD223" s="463" t="s">
        <v>21</v>
      </c>
    </row>
    <row r="224" spans="2:30" outlineLevel="1" x14ac:dyDescent="0.2">
      <c r="B224" s="35"/>
      <c r="C224" s="34"/>
      <c r="D224" s="33"/>
      <c r="E224" s="71"/>
      <c r="F224" s="75" t="s">
        <v>350</v>
      </c>
      <c r="G224" s="358"/>
      <c r="H224" s="373"/>
      <c r="I224" s="374"/>
      <c r="J224" s="374"/>
      <c r="K224" s="377"/>
      <c r="L224" s="373"/>
      <c r="M224" s="375"/>
      <c r="N224" s="374"/>
      <c r="O224" s="374"/>
      <c r="P224" s="374"/>
      <c r="Q224" s="374"/>
      <c r="R224" s="374"/>
      <c r="S224" s="374"/>
      <c r="T224" s="374"/>
      <c r="U224" s="373"/>
      <c r="V224" s="377"/>
      <c r="W224" s="378"/>
      <c r="Y224" s="381"/>
      <c r="AA224" s="456" t="s">
        <v>203</v>
      </c>
      <c r="AB224" s="519" t="s">
        <v>351</v>
      </c>
      <c r="AC224" s="456" t="s">
        <v>24</v>
      </c>
      <c r="AD224" s="466" t="s">
        <v>25</v>
      </c>
    </row>
    <row r="225" spans="2:30" outlineLevel="1" x14ac:dyDescent="0.2">
      <c r="B225" s="78"/>
      <c r="C225" s="34"/>
      <c r="D225" s="34"/>
      <c r="E225" s="71"/>
      <c r="F225" s="37" t="s">
        <v>352</v>
      </c>
      <c r="G225" s="358"/>
      <c r="H225" s="373"/>
      <c r="I225" s="374"/>
      <c r="J225" s="374"/>
      <c r="K225" s="377"/>
      <c r="L225" s="373"/>
      <c r="M225" s="375"/>
      <c r="N225" s="374"/>
      <c r="O225" s="374"/>
      <c r="P225" s="374"/>
      <c r="Q225" s="374"/>
      <c r="R225" s="374"/>
      <c r="S225" s="374"/>
      <c r="T225" s="374"/>
      <c r="U225" s="373"/>
      <c r="V225" s="377"/>
      <c r="W225" s="378"/>
      <c r="Y225" s="381"/>
      <c r="AA225" s="456" t="s">
        <v>203</v>
      </c>
      <c r="AB225" s="519" t="s">
        <v>353</v>
      </c>
      <c r="AC225" s="456" t="s">
        <v>24</v>
      </c>
      <c r="AD225" s="466" t="s">
        <v>25</v>
      </c>
    </row>
    <row r="226" spans="2:30" outlineLevel="1" x14ac:dyDescent="0.2">
      <c r="B226" s="78"/>
      <c r="C226" s="34"/>
      <c r="D226" s="34"/>
      <c r="E226" s="71"/>
      <c r="F226" s="37" t="s">
        <v>354</v>
      </c>
      <c r="G226" s="358"/>
      <c r="H226" s="373"/>
      <c r="I226" s="374"/>
      <c r="J226" s="374"/>
      <c r="K226" s="377"/>
      <c r="L226" s="373"/>
      <c r="M226" s="375"/>
      <c r="N226" s="374"/>
      <c r="O226" s="374"/>
      <c r="P226" s="374"/>
      <c r="Q226" s="374"/>
      <c r="R226" s="374"/>
      <c r="S226" s="374"/>
      <c r="T226" s="374"/>
      <c r="U226" s="373"/>
      <c r="V226" s="377"/>
      <c r="W226" s="378"/>
      <c r="Y226" s="381"/>
      <c r="AA226" s="456" t="s">
        <v>203</v>
      </c>
      <c r="AB226" s="519" t="s">
        <v>355</v>
      </c>
      <c r="AC226" s="456" t="s">
        <v>24</v>
      </c>
      <c r="AD226" s="466" t="s">
        <v>25</v>
      </c>
    </row>
    <row r="227" spans="2:30" outlineLevel="1" x14ac:dyDescent="0.2">
      <c r="B227" s="78"/>
      <c r="C227" s="34"/>
      <c r="D227" s="34"/>
      <c r="E227" s="71"/>
      <c r="F227" s="37" t="s">
        <v>356</v>
      </c>
      <c r="G227" s="358"/>
      <c r="H227" s="373"/>
      <c r="I227" s="374"/>
      <c r="J227" s="374"/>
      <c r="K227" s="377"/>
      <c r="L227" s="373"/>
      <c r="M227" s="375"/>
      <c r="N227" s="374"/>
      <c r="O227" s="374"/>
      <c r="P227" s="374"/>
      <c r="Q227" s="374"/>
      <c r="R227" s="374"/>
      <c r="S227" s="374"/>
      <c r="T227" s="374"/>
      <c r="U227" s="373"/>
      <c r="V227" s="377"/>
      <c r="W227" s="378"/>
      <c r="Y227" s="381"/>
      <c r="AA227" s="456" t="s">
        <v>203</v>
      </c>
      <c r="AB227" s="519" t="s">
        <v>357</v>
      </c>
      <c r="AC227" s="456" t="s">
        <v>24</v>
      </c>
      <c r="AD227" s="466" t="s">
        <v>25</v>
      </c>
    </row>
    <row r="228" spans="2:30" outlineLevel="1" x14ac:dyDescent="0.2">
      <c r="B228" s="78"/>
      <c r="C228" s="34"/>
      <c r="D228" s="34"/>
      <c r="E228" s="71"/>
      <c r="F228" s="37" t="s">
        <v>358</v>
      </c>
      <c r="G228" s="358"/>
      <c r="H228" s="373"/>
      <c r="I228" s="374"/>
      <c r="J228" s="374"/>
      <c r="K228" s="377"/>
      <c r="L228" s="373"/>
      <c r="M228" s="375"/>
      <c r="N228" s="374"/>
      <c r="O228" s="374"/>
      <c r="P228" s="374"/>
      <c r="Q228" s="374"/>
      <c r="R228" s="374"/>
      <c r="S228" s="374"/>
      <c r="T228" s="374"/>
      <c r="U228" s="373"/>
      <c r="V228" s="377"/>
      <c r="W228" s="378"/>
      <c r="Y228" s="381"/>
      <c r="AA228" s="456" t="s">
        <v>203</v>
      </c>
      <c r="AB228" s="519" t="s">
        <v>359</v>
      </c>
      <c r="AC228" s="456" t="s">
        <v>24</v>
      </c>
      <c r="AD228" s="466" t="s">
        <v>25</v>
      </c>
    </row>
    <row r="229" spans="2:30" outlineLevel="1" x14ac:dyDescent="0.2">
      <c r="B229" s="78"/>
      <c r="C229" s="71"/>
      <c r="D229" s="71"/>
      <c r="E229" s="71"/>
      <c r="F229" s="37" t="s">
        <v>360</v>
      </c>
      <c r="G229" s="358"/>
      <c r="H229" s="373"/>
      <c r="I229" s="374"/>
      <c r="J229" s="374"/>
      <c r="K229" s="377"/>
      <c r="L229" s="373"/>
      <c r="M229" s="375"/>
      <c r="N229" s="374"/>
      <c r="O229" s="374"/>
      <c r="P229" s="374"/>
      <c r="Q229" s="374"/>
      <c r="R229" s="374"/>
      <c r="S229" s="374"/>
      <c r="T229" s="374"/>
      <c r="U229" s="373"/>
      <c r="V229" s="377"/>
      <c r="W229" s="378"/>
      <c r="Y229" s="381"/>
      <c r="AA229" s="456" t="s">
        <v>203</v>
      </c>
      <c r="AB229" s="519" t="s">
        <v>361</v>
      </c>
      <c r="AC229" s="456" t="s">
        <v>24</v>
      </c>
      <c r="AD229" s="466" t="s">
        <v>25</v>
      </c>
    </row>
    <row r="230" spans="2:30" x14ac:dyDescent="0.2">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2"/>
      <c r="AA230" s="457"/>
      <c r="AB230" s="451"/>
      <c r="AC230" s="451"/>
      <c r="AD230" s="463" t="s">
        <v>21</v>
      </c>
    </row>
    <row r="231" spans="2:30" outlineLevel="1" x14ac:dyDescent="0.2">
      <c r="B231" s="78"/>
      <c r="C231" s="34"/>
      <c r="D231" s="34"/>
      <c r="E231" s="33"/>
      <c r="F231" s="37" t="s">
        <v>363</v>
      </c>
      <c r="G231" s="358"/>
      <c r="H231" s="373"/>
      <c r="I231" s="374"/>
      <c r="J231" s="374"/>
      <c r="K231" s="377"/>
      <c r="L231" s="373"/>
      <c r="M231" s="375"/>
      <c r="N231" s="374"/>
      <c r="O231" s="374"/>
      <c r="P231" s="374"/>
      <c r="Q231" s="374"/>
      <c r="R231" s="374"/>
      <c r="S231" s="374"/>
      <c r="T231" s="374"/>
      <c r="U231" s="373"/>
      <c r="V231" s="377"/>
      <c r="W231" s="378"/>
      <c r="Y231" s="381"/>
      <c r="AA231" s="456" t="s">
        <v>203</v>
      </c>
      <c r="AB231" s="519" t="s">
        <v>364</v>
      </c>
      <c r="AC231" s="456" t="s">
        <v>24</v>
      </c>
      <c r="AD231" s="466" t="s">
        <v>25</v>
      </c>
    </row>
    <row r="232" spans="2:30" outlineLevel="1" x14ac:dyDescent="0.2">
      <c r="B232" s="78"/>
      <c r="C232" s="34"/>
      <c r="D232" s="34"/>
      <c r="E232" s="34"/>
      <c r="F232" s="37" t="s">
        <v>365</v>
      </c>
      <c r="G232" s="358"/>
      <c r="H232" s="373"/>
      <c r="I232" s="374"/>
      <c r="J232" s="374"/>
      <c r="K232" s="377"/>
      <c r="L232" s="373"/>
      <c r="M232" s="375"/>
      <c r="N232" s="374"/>
      <c r="O232" s="374"/>
      <c r="P232" s="374"/>
      <c r="Q232" s="374"/>
      <c r="R232" s="374"/>
      <c r="S232" s="374"/>
      <c r="T232" s="374"/>
      <c r="U232" s="373"/>
      <c r="V232" s="377"/>
      <c r="W232" s="378"/>
      <c r="Y232" s="381"/>
      <c r="AA232" s="456" t="s">
        <v>203</v>
      </c>
      <c r="AB232" s="519" t="s">
        <v>366</v>
      </c>
      <c r="AC232" s="456" t="s">
        <v>24</v>
      </c>
      <c r="AD232" s="466" t="s">
        <v>25</v>
      </c>
    </row>
    <row r="233" spans="2:30" outlineLevel="1" x14ac:dyDescent="0.2">
      <c r="B233" s="78"/>
      <c r="C233" s="34"/>
      <c r="D233" s="34"/>
      <c r="E233" s="34"/>
      <c r="F233" s="37" t="s">
        <v>367</v>
      </c>
      <c r="G233" s="358"/>
      <c r="H233" s="373"/>
      <c r="I233" s="374"/>
      <c r="J233" s="374"/>
      <c r="K233" s="377"/>
      <c r="L233" s="373"/>
      <c r="M233" s="375"/>
      <c r="N233" s="374"/>
      <c r="O233" s="374"/>
      <c r="P233" s="374"/>
      <c r="Q233" s="374"/>
      <c r="R233" s="374"/>
      <c r="S233" s="374"/>
      <c r="T233" s="374"/>
      <c r="U233" s="373"/>
      <c r="V233" s="377"/>
      <c r="W233" s="378"/>
      <c r="Y233" s="381"/>
      <c r="AA233" s="456" t="s">
        <v>203</v>
      </c>
      <c r="AB233" s="519" t="s">
        <v>368</v>
      </c>
      <c r="AC233" s="456" t="s">
        <v>24</v>
      </c>
      <c r="AD233" s="466" t="s">
        <v>25</v>
      </c>
    </row>
    <row r="234" spans="2:30" outlineLevel="1" x14ac:dyDescent="0.2">
      <c r="B234" s="78"/>
      <c r="C234" s="34"/>
      <c r="D234" s="34"/>
      <c r="E234" s="34"/>
      <c r="F234" s="37" t="s">
        <v>369</v>
      </c>
      <c r="G234" s="358"/>
      <c r="H234" s="373"/>
      <c r="I234" s="374"/>
      <c r="J234" s="374"/>
      <c r="K234" s="377"/>
      <c r="L234" s="373"/>
      <c r="M234" s="375"/>
      <c r="N234" s="374"/>
      <c r="O234" s="374"/>
      <c r="P234" s="374"/>
      <c r="Q234" s="374"/>
      <c r="R234" s="374"/>
      <c r="S234" s="374"/>
      <c r="T234" s="374"/>
      <c r="U234" s="373"/>
      <c r="V234" s="377"/>
      <c r="W234" s="378"/>
      <c r="Y234" s="381"/>
      <c r="AA234" s="456" t="s">
        <v>203</v>
      </c>
      <c r="AB234" s="519" t="s">
        <v>370</v>
      </c>
      <c r="AC234" s="456" t="s">
        <v>24</v>
      </c>
      <c r="AD234" s="466" t="s">
        <v>25</v>
      </c>
    </row>
    <row r="235" spans="2:30" outlineLevel="1" x14ac:dyDescent="0.2">
      <c r="B235" s="78"/>
      <c r="C235" s="34"/>
      <c r="D235" s="34"/>
      <c r="E235" s="34"/>
      <c r="F235" s="37" t="s">
        <v>371</v>
      </c>
      <c r="G235" s="358"/>
      <c r="H235" s="373"/>
      <c r="I235" s="374"/>
      <c r="J235" s="374"/>
      <c r="K235" s="377"/>
      <c r="L235" s="373"/>
      <c r="M235" s="375"/>
      <c r="N235" s="374"/>
      <c r="O235" s="374"/>
      <c r="P235" s="374"/>
      <c r="Q235" s="374"/>
      <c r="R235" s="374"/>
      <c r="S235" s="374"/>
      <c r="T235" s="374"/>
      <c r="U235" s="373"/>
      <c r="V235" s="377"/>
      <c r="W235" s="378"/>
      <c r="Y235" s="381"/>
      <c r="AA235" s="456" t="s">
        <v>203</v>
      </c>
      <c r="AB235" s="519" t="s">
        <v>372</v>
      </c>
      <c r="AC235" s="456" t="s">
        <v>24</v>
      </c>
      <c r="AD235" s="466" t="s">
        <v>25</v>
      </c>
    </row>
    <row r="236" spans="2:30" x14ac:dyDescent="0.2">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0"/>
      <c r="AA236" s="458"/>
      <c r="AB236" s="452"/>
      <c r="AC236" s="452"/>
      <c r="AD236" s="453"/>
    </row>
    <row r="237" spans="2:30" outlineLevel="1" x14ac:dyDescent="0.2">
      <c r="B237" s="35"/>
      <c r="C237" s="33"/>
      <c r="D237" s="33"/>
      <c r="E237" s="34"/>
      <c r="F237" s="36" t="s">
        <v>32</v>
      </c>
      <c r="G237" s="358"/>
      <c r="H237" s="373"/>
      <c r="I237" s="374"/>
      <c r="J237" s="374"/>
      <c r="K237" s="377"/>
      <c r="L237" s="373"/>
      <c r="M237" s="375"/>
      <c r="N237" s="374"/>
      <c r="O237" s="374"/>
      <c r="P237" s="374"/>
      <c r="Q237" s="374"/>
      <c r="R237" s="374"/>
      <c r="S237" s="374"/>
      <c r="T237" s="374"/>
      <c r="U237" s="373"/>
      <c r="V237" s="377"/>
      <c r="W237" s="378"/>
      <c r="Y237" s="383"/>
      <c r="AA237" s="456" t="s">
        <v>203</v>
      </c>
      <c r="AB237" s="519" t="s">
        <v>374</v>
      </c>
      <c r="AC237" s="456" t="s">
        <v>24</v>
      </c>
      <c r="AD237" s="466" t="s">
        <v>25</v>
      </c>
    </row>
    <row r="238" spans="2:30" outlineLevel="1" x14ac:dyDescent="0.2">
      <c r="B238" s="35"/>
      <c r="C238" s="33"/>
      <c r="D238" s="33"/>
      <c r="E238" s="71"/>
      <c r="F238" s="36" t="s">
        <v>53</v>
      </c>
      <c r="G238" s="358"/>
      <c r="H238" s="373"/>
      <c r="I238" s="374"/>
      <c r="J238" s="374"/>
      <c r="K238" s="377"/>
      <c r="L238" s="373"/>
      <c r="M238" s="375"/>
      <c r="N238" s="374"/>
      <c r="O238" s="374"/>
      <c r="P238" s="374"/>
      <c r="Q238" s="374"/>
      <c r="R238" s="374"/>
      <c r="S238" s="374"/>
      <c r="T238" s="374"/>
      <c r="U238" s="373"/>
      <c r="V238" s="377"/>
      <c r="W238" s="378"/>
      <c r="Y238" s="383"/>
      <c r="AA238" s="456" t="s">
        <v>203</v>
      </c>
      <c r="AB238" s="519" t="s">
        <v>375</v>
      </c>
      <c r="AC238" s="456" t="s">
        <v>24</v>
      </c>
      <c r="AD238" s="466" t="s">
        <v>25</v>
      </c>
    </row>
    <row r="239" spans="2:30" outlineLevel="1" x14ac:dyDescent="0.2">
      <c r="B239" s="35"/>
      <c r="C239" s="33"/>
      <c r="D239" s="33"/>
      <c r="E239" s="34"/>
      <c r="F239" s="36" t="s">
        <v>69</v>
      </c>
      <c r="G239" s="358"/>
      <c r="H239" s="373"/>
      <c r="I239" s="374"/>
      <c r="J239" s="374"/>
      <c r="K239" s="377"/>
      <c r="L239" s="373"/>
      <c r="M239" s="375"/>
      <c r="N239" s="374"/>
      <c r="O239" s="374"/>
      <c r="P239" s="374"/>
      <c r="Q239" s="374"/>
      <c r="R239" s="374"/>
      <c r="S239" s="374"/>
      <c r="T239" s="374"/>
      <c r="U239" s="373"/>
      <c r="V239" s="377"/>
      <c r="W239" s="378"/>
      <c r="Y239" s="383"/>
      <c r="AA239" s="456" t="s">
        <v>203</v>
      </c>
      <c r="AB239" s="519" t="s">
        <v>376</v>
      </c>
      <c r="AC239" s="456" t="s">
        <v>24</v>
      </c>
      <c r="AD239" s="466" t="s">
        <v>25</v>
      </c>
    </row>
    <row r="240" spans="2:30" outlineLevel="1" x14ac:dyDescent="0.2">
      <c r="B240" s="35"/>
      <c r="C240" s="33"/>
      <c r="D240" s="33"/>
      <c r="E240" s="34"/>
      <c r="F240" s="36" t="s">
        <v>96</v>
      </c>
      <c r="G240" s="358"/>
      <c r="H240" s="373"/>
      <c r="I240" s="374"/>
      <c r="J240" s="374"/>
      <c r="K240" s="377"/>
      <c r="L240" s="373"/>
      <c r="M240" s="375"/>
      <c r="N240" s="374"/>
      <c r="O240" s="374"/>
      <c r="P240" s="374"/>
      <c r="Q240" s="374"/>
      <c r="R240" s="374"/>
      <c r="S240" s="374"/>
      <c r="T240" s="374"/>
      <c r="U240" s="373"/>
      <c r="V240" s="377"/>
      <c r="W240" s="378"/>
      <c r="Y240" s="383"/>
      <c r="AA240" s="456" t="s">
        <v>203</v>
      </c>
      <c r="AB240" s="519" t="s">
        <v>377</v>
      </c>
      <c r="AC240" s="456" t="s">
        <v>24</v>
      </c>
      <c r="AD240" s="466" t="s">
        <v>25</v>
      </c>
    </row>
    <row r="241" spans="2:30" outlineLevel="1" x14ac:dyDescent="0.2">
      <c r="B241" s="35"/>
      <c r="C241" s="33"/>
      <c r="D241" s="33"/>
      <c r="E241" s="34"/>
      <c r="F241" s="36" t="s">
        <v>109</v>
      </c>
      <c r="G241" s="358"/>
      <c r="H241" s="373"/>
      <c r="I241" s="374"/>
      <c r="J241" s="374"/>
      <c r="K241" s="377"/>
      <c r="L241" s="373"/>
      <c r="M241" s="375"/>
      <c r="N241" s="374"/>
      <c r="O241" s="374"/>
      <c r="P241" s="374"/>
      <c r="Q241" s="374"/>
      <c r="R241" s="374"/>
      <c r="S241" s="374"/>
      <c r="T241" s="374"/>
      <c r="U241" s="373"/>
      <c r="V241" s="377"/>
      <c r="W241" s="378"/>
      <c r="Y241" s="381"/>
      <c r="AA241" s="456" t="s">
        <v>203</v>
      </c>
      <c r="AB241" s="519" t="s">
        <v>378</v>
      </c>
      <c r="AC241" s="456" t="s">
        <v>24</v>
      </c>
      <c r="AD241" s="466" t="s">
        <v>25</v>
      </c>
    </row>
    <row r="242" spans="2:30" outlineLevel="1" x14ac:dyDescent="0.2">
      <c r="B242" s="35"/>
      <c r="C242" s="33"/>
      <c r="D242" s="33"/>
      <c r="E242" s="34"/>
      <c r="F242" s="36" t="s">
        <v>113</v>
      </c>
      <c r="G242" s="358"/>
      <c r="H242" s="373"/>
      <c r="I242" s="374"/>
      <c r="J242" s="374"/>
      <c r="K242" s="377"/>
      <c r="L242" s="373"/>
      <c r="M242" s="375"/>
      <c r="N242" s="374"/>
      <c r="O242" s="374"/>
      <c r="P242" s="374"/>
      <c r="Q242" s="374"/>
      <c r="R242" s="374"/>
      <c r="S242" s="374"/>
      <c r="T242" s="374"/>
      <c r="U242" s="373"/>
      <c r="V242" s="377"/>
      <c r="W242" s="378"/>
      <c r="Y242" s="381"/>
      <c r="AA242" s="456" t="s">
        <v>203</v>
      </c>
      <c r="AB242" s="519" t="s">
        <v>379</v>
      </c>
      <c r="AC242" s="456" t="s">
        <v>24</v>
      </c>
      <c r="AD242" s="466" t="s">
        <v>25</v>
      </c>
    </row>
    <row r="243" spans="2:30" x14ac:dyDescent="0.2">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0"/>
      <c r="AA243" s="458"/>
      <c r="AB243" s="452"/>
      <c r="AC243" s="452"/>
      <c r="AD243" s="453"/>
    </row>
    <row r="244" spans="2:30" outlineLevel="1" x14ac:dyDescent="0.2">
      <c r="B244" s="35"/>
      <c r="C244" s="33"/>
      <c r="D244" s="33"/>
      <c r="E244" s="34"/>
      <c r="F244" s="36" t="s">
        <v>32</v>
      </c>
      <c r="G244" s="358"/>
      <c r="H244" s="373"/>
      <c r="I244" s="374"/>
      <c r="J244" s="374"/>
      <c r="K244" s="377"/>
      <c r="L244" s="373"/>
      <c r="M244" s="375"/>
      <c r="N244" s="374"/>
      <c r="O244" s="374"/>
      <c r="P244" s="374"/>
      <c r="Q244" s="374"/>
      <c r="R244" s="374"/>
      <c r="S244" s="374"/>
      <c r="T244" s="374"/>
      <c r="U244" s="373"/>
      <c r="V244" s="377"/>
      <c r="W244" s="378"/>
      <c r="Y244" s="383"/>
      <c r="AA244" s="456" t="s">
        <v>203</v>
      </c>
      <c r="AB244" s="519" t="s">
        <v>381</v>
      </c>
      <c r="AC244" s="456" t="s">
        <v>24</v>
      </c>
      <c r="AD244" s="466" t="s">
        <v>25</v>
      </c>
    </row>
    <row r="245" spans="2:30" outlineLevel="1" x14ac:dyDescent="0.2">
      <c r="B245" s="35"/>
      <c r="C245" s="33"/>
      <c r="D245" s="33"/>
      <c r="E245" s="71"/>
      <c r="F245" s="36" t="s">
        <v>53</v>
      </c>
      <c r="G245" s="358"/>
      <c r="H245" s="373"/>
      <c r="I245" s="374"/>
      <c r="J245" s="374"/>
      <c r="K245" s="377"/>
      <c r="L245" s="373"/>
      <c r="M245" s="375"/>
      <c r="N245" s="374"/>
      <c r="O245" s="374"/>
      <c r="P245" s="374"/>
      <c r="Q245" s="374"/>
      <c r="R245" s="374"/>
      <c r="S245" s="374"/>
      <c r="T245" s="374"/>
      <c r="U245" s="373"/>
      <c r="V245" s="377"/>
      <c r="W245" s="378"/>
      <c r="Y245" s="383"/>
      <c r="AA245" s="456" t="s">
        <v>203</v>
      </c>
      <c r="AB245" s="519" t="s">
        <v>382</v>
      </c>
      <c r="AC245" s="456" t="s">
        <v>24</v>
      </c>
      <c r="AD245" s="466" t="s">
        <v>25</v>
      </c>
    </row>
    <row r="246" spans="2:30" outlineLevel="1" x14ac:dyDescent="0.2">
      <c r="B246" s="35"/>
      <c r="C246" s="33"/>
      <c r="D246" s="33"/>
      <c r="E246" s="34"/>
      <c r="F246" s="36" t="s">
        <v>69</v>
      </c>
      <c r="G246" s="358"/>
      <c r="H246" s="373"/>
      <c r="I246" s="374"/>
      <c r="J246" s="374"/>
      <c r="K246" s="377"/>
      <c r="L246" s="373"/>
      <c r="M246" s="375"/>
      <c r="N246" s="374"/>
      <c r="O246" s="374"/>
      <c r="P246" s="374"/>
      <c r="Q246" s="374"/>
      <c r="R246" s="374"/>
      <c r="S246" s="374"/>
      <c r="T246" s="374"/>
      <c r="U246" s="373"/>
      <c r="V246" s="377"/>
      <c r="W246" s="378"/>
      <c r="Y246" s="383"/>
      <c r="AA246" s="456" t="s">
        <v>203</v>
      </c>
      <c r="AB246" s="519" t="s">
        <v>383</v>
      </c>
      <c r="AC246" s="456" t="s">
        <v>24</v>
      </c>
      <c r="AD246" s="466" t="s">
        <v>25</v>
      </c>
    </row>
    <row r="247" spans="2:30" outlineLevel="1" x14ac:dyDescent="0.2">
      <c r="B247" s="35"/>
      <c r="C247" s="33"/>
      <c r="D247" s="33"/>
      <c r="E247" s="34"/>
      <c r="F247" s="36" t="s">
        <v>96</v>
      </c>
      <c r="G247" s="358"/>
      <c r="H247" s="373"/>
      <c r="I247" s="374"/>
      <c r="J247" s="374"/>
      <c r="K247" s="377"/>
      <c r="L247" s="373"/>
      <c r="M247" s="375"/>
      <c r="N247" s="374"/>
      <c r="O247" s="374"/>
      <c r="P247" s="374"/>
      <c r="Q247" s="374"/>
      <c r="R247" s="374"/>
      <c r="S247" s="374"/>
      <c r="T247" s="374"/>
      <c r="U247" s="373"/>
      <c r="V247" s="377"/>
      <c r="W247" s="378"/>
      <c r="Y247" s="383"/>
      <c r="AA247" s="456" t="s">
        <v>203</v>
      </c>
      <c r="AB247" s="519" t="s">
        <v>384</v>
      </c>
      <c r="AC247" s="456" t="s">
        <v>24</v>
      </c>
      <c r="AD247" s="466" t="s">
        <v>25</v>
      </c>
    </row>
    <row r="248" spans="2:30" outlineLevel="1" x14ac:dyDescent="0.2">
      <c r="B248" s="35"/>
      <c r="C248" s="33"/>
      <c r="D248" s="33"/>
      <c r="E248" s="34"/>
      <c r="F248" s="36" t="s">
        <v>109</v>
      </c>
      <c r="G248" s="358"/>
      <c r="H248" s="373"/>
      <c r="I248" s="374"/>
      <c r="J248" s="374"/>
      <c r="K248" s="377"/>
      <c r="L248" s="373"/>
      <c r="M248" s="375"/>
      <c r="N248" s="374"/>
      <c r="O248" s="374"/>
      <c r="P248" s="374"/>
      <c r="Q248" s="374"/>
      <c r="R248" s="374"/>
      <c r="S248" s="374"/>
      <c r="T248" s="374"/>
      <c r="U248" s="373"/>
      <c r="V248" s="377"/>
      <c r="W248" s="378"/>
      <c r="Y248" s="381"/>
      <c r="AA248" s="456" t="s">
        <v>203</v>
      </c>
      <c r="AB248" s="519" t="s">
        <v>385</v>
      </c>
      <c r="AC248" s="456" t="s">
        <v>24</v>
      </c>
      <c r="AD248" s="466" t="s">
        <v>25</v>
      </c>
    </row>
    <row r="249" spans="2:30" outlineLevel="1" x14ac:dyDescent="0.2">
      <c r="B249" s="35"/>
      <c r="C249" s="33"/>
      <c r="D249" s="33"/>
      <c r="E249" s="34"/>
      <c r="F249" s="36" t="s">
        <v>113</v>
      </c>
      <c r="G249" s="358"/>
      <c r="H249" s="373"/>
      <c r="I249" s="374"/>
      <c r="J249" s="374"/>
      <c r="K249" s="377"/>
      <c r="L249" s="373"/>
      <c r="M249" s="375"/>
      <c r="N249" s="374"/>
      <c r="O249" s="374"/>
      <c r="P249" s="374"/>
      <c r="Q249" s="374"/>
      <c r="R249" s="374"/>
      <c r="S249" s="374"/>
      <c r="T249" s="374"/>
      <c r="U249" s="373"/>
      <c r="V249" s="377"/>
      <c r="W249" s="378"/>
      <c r="Y249" s="381"/>
      <c r="AA249" s="456" t="s">
        <v>203</v>
      </c>
      <c r="AB249" s="519" t="s">
        <v>386</v>
      </c>
      <c r="AC249" s="456" t="s">
        <v>24</v>
      </c>
      <c r="AD249" s="466" t="s">
        <v>25</v>
      </c>
    </row>
    <row r="250" spans="2:30" x14ac:dyDescent="0.2">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0"/>
      <c r="AA250" s="458"/>
      <c r="AB250" s="452"/>
      <c r="AC250" s="452"/>
      <c r="AD250" s="453"/>
    </row>
    <row r="251" spans="2:30" outlineLevel="1" x14ac:dyDescent="0.2">
      <c r="B251" s="35"/>
      <c r="C251" s="34"/>
      <c r="D251" s="33"/>
      <c r="E251" s="71"/>
      <c r="F251" s="36" t="s">
        <v>387</v>
      </c>
      <c r="G251" s="358"/>
      <c r="H251" s="73"/>
      <c r="I251" s="73"/>
      <c r="J251" s="73"/>
      <c r="K251" s="74"/>
      <c r="L251" s="43"/>
      <c r="M251" s="43"/>
      <c r="N251" s="43"/>
      <c r="O251" s="43"/>
      <c r="P251" s="43"/>
      <c r="Q251" s="43"/>
      <c r="R251" s="43"/>
      <c r="S251" s="43"/>
      <c r="T251" s="43"/>
      <c r="U251" s="43"/>
      <c r="V251" s="46"/>
      <c r="W251" s="46"/>
      <c r="Y251" s="383"/>
      <c r="AA251" s="456" t="s">
        <v>203</v>
      </c>
      <c r="AB251" s="455" t="s">
        <v>18</v>
      </c>
      <c r="AC251" s="455" t="s">
        <v>18</v>
      </c>
      <c r="AD251" s="464" t="s">
        <v>19</v>
      </c>
    </row>
    <row r="252" spans="2:30" outlineLevel="1" x14ac:dyDescent="0.2">
      <c r="B252" s="35"/>
      <c r="C252" s="34"/>
      <c r="D252" s="33"/>
      <c r="E252" s="71"/>
      <c r="F252" s="34"/>
      <c r="G252" s="504"/>
      <c r="H252" s="77"/>
      <c r="I252" s="73"/>
      <c r="J252" s="73"/>
      <c r="K252" s="74"/>
      <c r="L252" s="43"/>
      <c r="M252" s="43"/>
      <c r="N252" s="43"/>
      <c r="O252" s="43"/>
      <c r="P252" s="43"/>
      <c r="Q252" s="43"/>
      <c r="R252" s="43"/>
      <c r="S252" s="43"/>
      <c r="T252" s="43"/>
      <c r="U252" s="43"/>
      <c r="V252" s="43"/>
      <c r="W252" s="42"/>
      <c r="Y252" s="382"/>
      <c r="AA252" s="453"/>
      <c r="AB252" s="521"/>
      <c r="AC252" s="521"/>
      <c r="AD252" s="453"/>
    </row>
    <row r="253" spans="2:30" outlineLevel="1" x14ac:dyDescent="0.2">
      <c r="B253" s="35"/>
      <c r="C253" s="33" t="s">
        <v>388</v>
      </c>
      <c r="D253" s="33"/>
      <c r="E253" s="71"/>
      <c r="F253" s="34"/>
      <c r="G253" s="504">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2"/>
      <c r="AA253" s="453"/>
      <c r="AB253" s="521"/>
      <c r="AC253" s="521"/>
      <c r="AD253" s="453"/>
    </row>
    <row r="254" spans="2:30" outlineLevel="1" x14ac:dyDescent="0.2">
      <c r="B254" s="35"/>
      <c r="C254" s="34"/>
      <c r="D254" s="33"/>
      <c r="E254" s="71"/>
      <c r="F254" s="501" t="s">
        <v>194</v>
      </c>
      <c r="G254" s="355"/>
      <c r="H254" s="359"/>
      <c r="I254" s="360"/>
      <c r="J254" s="360"/>
      <c r="K254" s="361"/>
      <c r="L254" s="362"/>
      <c r="M254" s="363"/>
      <c r="N254" s="360"/>
      <c r="O254" s="360"/>
      <c r="P254" s="360"/>
      <c r="Q254" s="360"/>
      <c r="R254" s="360"/>
      <c r="S254" s="360"/>
      <c r="T254" s="360"/>
      <c r="U254" s="360"/>
      <c r="V254" s="364"/>
      <c r="W254" s="355"/>
      <c r="Y254" s="381"/>
      <c r="AA254" s="456" t="s">
        <v>192</v>
      </c>
      <c r="AB254" s="519" t="s">
        <v>18</v>
      </c>
      <c r="AC254" s="456"/>
      <c r="AD254" s="453" t="s">
        <v>195</v>
      </c>
    </row>
    <row r="255" spans="2:30" outlineLevel="1" x14ac:dyDescent="0.2">
      <c r="B255" s="35"/>
      <c r="C255" s="34"/>
      <c r="D255" s="33"/>
      <c r="E255" s="71"/>
      <c r="F255" s="501" t="s">
        <v>196</v>
      </c>
      <c r="G255" s="355"/>
      <c r="H255" s="359"/>
      <c r="I255" s="360"/>
      <c r="J255" s="360"/>
      <c r="K255" s="361"/>
      <c r="L255" s="362"/>
      <c r="M255" s="363"/>
      <c r="N255" s="360"/>
      <c r="O255" s="360"/>
      <c r="P255" s="360"/>
      <c r="Q255" s="360"/>
      <c r="R255" s="360"/>
      <c r="S255" s="360"/>
      <c r="T255" s="360"/>
      <c r="U255" s="360"/>
      <c r="V255" s="364"/>
      <c r="W255" s="355"/>
      <c r="Y255" s="381"/>
      <c r="AA255" s="456" t="s">
        <v>192</v>
      </c>
      <c r="AB255" s="519" t="s">
        <v>18</v>
      </c>
      <c r="AC255" s="456"/>
      <c r="AD255" s="453" t="s">
        <v>195</v>
      </c>
    </row>
    <row r="256" spans="2:30" outlineLevel="1" x14ac:dyDescent="0.2">
      <c r="B256" s="35"/>
      <c r="C256" s="34"/>
      <c r="D256" s="33"/>
      <c r="E256" s="71"/>
      <c r="F256" s="501" t="s">
        <v>197</v>
      </c>
      <c r="G256" s="355"/>
      <c r="H256" s="359"/>
      <c r="I256" s="360"/>
      <c r="J256" s="360"/>
      <c r="K256" s="361"/>
      <c r="L256" s="362"/>
      <c r="M256" s="363"/>
      <c r="N256" s="360"/>
      <c r="O256" s="360"/>
      <c r="P256" s="360"/>
      <c r="Q256" s="360"/>
      <c r="R256" s="360"/>
      <c r="S256" s="360"/>
      <c r="T256" s="360"/>
      <c r="U256" s="360"/>
      <c r="V256" s="364"/>
      <c r="W256" s="355"/>
      <c r="Y256" s="381"/>
      <c r="AA256" s="456" t="s">
        <v>192</v>
      </c>
      <c r="AB256" s="519" t="s">
        <v>18</v>
      </c>
      <c r="AC256" s="456"/>
      <c r="AD256" s="453" t="s">
        <v>195</v>
      </c>
    </row>
    <row r="257" spans="2:30" x14ac:dyDescent="0.2">
      <c r="B257" s="39"/>
      <c r="C257" s="34"/>
      <c r="D257" s="34"/>
      <c r="E257" s="34"/>
      <c r="F257" s="34"/>
      <c r="G257" s="82"/>
      <c r="H257" s="83"/>
      <c r="I257" s="83"/>
      <c r="J257" s="83"/>
      <c r="K257" s="142"/>
      <c r="L257" s="50"/>
      <c r="M257" s="50"/>
      <c r="N257" s="50"/>
      <c r="O257" s="50"/>
      <c r="P257" s="50"/>
      <c r="Q257" s="50"/>
      <c r="R257" s="50"/>
      <c r="S257" s="50"/>
      <c r="T257" s="50"/>
      <c r="U257" s="50"/>
      <c r="V257" s="52"/>
      <c r="W257" s="52"/>
      <c r="Y257" s="382"/>
      <c r="AA257" s="458"/>
      <c r="AB257" s="452"/>
      <c r="AC257" s="452"/>
      <c r="AD257" s="453"/>
    </row>
    <row r="258" spans="2:30" x14ac:dyDescent="0.2">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8"/>
      <c r="AA258" s="459"/>
      <c r="AB258" s="453"/>
      <c r="AC258" s="453"/>
      <c r="AD258" s="463" t="s">
        <v>21</v>
      </c>
    </row>
    <row r="259" spans="2:30" x14ac:dyDescent="0.2">
      <c r="B259" s="39"/>
      <c r="C259" s="34"/>
      <c r="D259" s="34"/>
      <c r="E259" s="34"/>
      <c r="F259" s="34"/>
      <c r="G259" s="76"/>
      <c r="H259" s="50"/>
      <c r="I259" s="50"/>
      <c r="J259" s="50"/>
      <c r="K259" s="52"/>
      <c r="L259" s="50"/>
      <c r="M259" s="50"/>
      <c r="N259" s="50"/>
      <c r="O259" s="50"/>
      <c r="P259" s="50"/>
      <c r="Q259" s="50"/>
      <c r="R259" s="50"/>
      <c r="S259" s="50"/>
      <c r="T259" s="50"/>
      <c r="U259" s="50"/>
      <c r="V259" s="52"/>
      <c r="W259" s="52"/>
      <c r="Y259" s="382"/>
      <c r="AA259" s="459"/>
      <c r="AB259" s="453"/>
      <c r="AC259" s="453"/>
      <c r="AD259" s="453"/>
    </row>
    <row r="260" spans="2:30" ht="15" x14ac:dyDescent="0.2">
      <c r="B260" s="41" t="s">
        <v>390</v>
      </c>
      <c r="C260" s="4"/>
      <c r="D260" s="4"/>
      <c r="E260" s="4"/>
      <c r="F260" s="4"/>
      <c r="G260" s="358"/>
      <c r="H260" s="83"/>
      <c r="I260" s="83"/>
      <c r="J260" s="83"/>
      <c r="K260" s="142"/>
      <c r="L260" s="50"/>
      <c r="M260" s="50"/>
      <c r="N260" s="50"/>
      <c r="O260" s="50"/>
      <c r="P260" s="50"/>
      <c r="Q260" s="50"/>
      <c r="R260" s="50"/>
      <c r="S260" s="50"/>
      <c r="T260" s="50"/>
      <c r="U260" s="50"/>
      <c r="V260" s="52"/>
      <c r="W260" s="52"/>
      <c r="Y260" s="382"/>
      <c r="AA260" s="461" t="s">
        <v>192</v>
      </c>
      <c r="AB260" s="455" t="s">
        <v>18</v>
      </c>
      <c r="AC260" s="455" t="s">
        <v>18</v>
      </c>
      <c r="AD260" s="464" t="s">
        <v>19</v>
      </c>
    </row>
    <row r="261" spans="2:30" x14ac:dyDescent="0.2">
      <c r="B261" s="35"/>
      <c r="C261" s="34"/>
      <c r="D261" s="34"/>
      <c r="E261" s="34"/>
      <c r="F261" s="34"/>
      <c r="G261" s="82"/>
      <c r="H261" s="83"/>
      <c r="I261" s="83"/>
      <c r="J261" s="83"/>
      <c r="K261" s="142"/>
      <c r="L261" s="50"/>
      <c r="M261" s="50"/>
      <c r="N261" s="50"/>
      <c r="O261" s="50"/>
      <c r="P261" s="50"/>
      <c r="Q261" s="50"/>
      <c r="R261" s="50"/>
      <c r="S261" s="50"/>
      <c r="T261" s="50"/>
      <c r="U261" s="50"/>
      <c r="V261" s="52"/>
      <c r="W261" s="52"/>
      <c r="Y261" s="382"/>
      <c r="AA261" s="459"/>
      <c r="AB261" s="453"/>
      <c r="AC261" s="453"/>
      <c r="AD261" s="453"/>
    </row>
    <row r="262" spans="2:30" s="132" customFormat="1" ht="16.5" thickBot="1" x14ac:dyDescent="0.25">
      <c r="B262" s="85" t="s">
        <v>391</v>
      </c>
      <c r="C262" s="86"/>
      <c r="D262" s="86"/>
      <c r="E262" s="86"/>
      <c r="F262" s="86"/>
      <c r="G262" s="87">
        <f>SUM(G258:G261)</f>
        <v>0</v>
      </c>
      <c r="H262" s="88">
        <f t="shared" ref="H262:W262" si="49">SUM(H258:H261)</f>
        <v>0</v>
      </c>
      <c r="I262" s="88">
        <f t="shared" si="49"/>
        <v>0</v>
      </c>
      <c r="J262" s="88">
        <f t="shared" si="49"/>
        <v>0</v>
      </c>
      <c r="K262" s="535">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89"/>
      <c r="AA262" s="459"/>
      <c r="AB262" s="453"/>
      <c r="AC262" s="453"/>
      <c r="AD262" s="463" t="s">
        <v>21</v>
      </c>
    </row>
    <row r="263" spans="2:30" ht="13.5" thickBot="1" x14ac:dyDescent="0.25">
      <c r="G263" s="131"/>
      <c r="H263" s="131"/>
      <c r="I263" s="131"/>
      <c r="J263" s="131"/>
      <c r="K263" s="536"/>
      <c r="L263" s="131"/>
      <c r="M263" s="131"/>
      <c r="N263" s="131"/>
      <c r="O263" s="131"/>
      <c r="P263" s="131"/>
      <c r="Q263" s="131"/>
      <c r="R263" s="131"/>
      <c r="S263" s="131"/>
      <c r="T263" s="131"/>
      <c r="U263" s="131"/>
      <c r="V263" s="131"/>
      <c r="W263" s="131"/>
      <c r="Y263" s="390"/>
      <c r="AA263" s="462"/>
      <c r="AB263" s="462"/>
      <c r="AC263" s="462"/>
    </row>
    <row r="264" spans="2:30" s="132" customFormat="1" ht="15.75" x14ac:dyDescent="0.2">
      <c r="B264" s="344" t="s">
        <v>392</v>
      </c>
      <c r="C264" s="135"/>
      <c r="D264" s="135"/>
      <c r="E264" s="135"/>
      <c r="F264" s="135"/>
      <c r="G264" s="412"/>
      <c r="H264" s="95"/>
      <c r="I264" s="94"/>
      <c r="J264" s="94"/>
      <c r="K264" s="97"/>
      <c r="L264" s="94"/>
      <c r="M264" s="96"/>
      <c r="N264" s="94"/>
      <c r="O264" s="94"/>
      <c r="P264" s="94"/>
      <c r="Q264" s="94"/>
      <c r="R264" s="94"/>
      <c r="S264" s="94"/>
      <c r="T264" s="94"/>
      <c r="U264" s="94"/>
      <c r="V264" s="94"/>
      <c r="W264" s="93"/>
      <c r="Y264" s="386"/>
      <c r="AA264" s="440"/>
      <c r="AB264" s="440"/>
      <c r="AC264" s="440"/>
      <c r="AD264" s="440"/>
    </row>
    <row r="265" spans="2:30" s="132" customFormat="1" ht="12.75" customHeight="1" x14ac:dyDescent="0.2">
      <c r="B265" s="546" t="s">
        <v>393</v>
      </c>
      <c r="C265" s="241"/>
      <c r="D265" s="33"/>
      <c r="E265" s="71"/>
      <c r="F265" s="547"/>
      <c r="G265" s="73"/>
      <c r="H265" s="58"/>
      <c r="I265" s="43"/>
      <c r="J265" s="43"/>
      <c r="K265" s="46"/>
      <c r="L265" s="43"/>
      <c r="M265" s="45"/>
      <c r="N265" s="43"/>
      <c r="O265" s="43"/>
      <c r="P265" s="43"/>
      <c r="Q265" s="43"/>
      <c r="R265" s="43"/>
      <c r="S265" s="43"/>
      <c r="T265" s="43"/>
      <c r="U265" s="43"/>
      <c r="V265" s="43"/>
      <c r="W265" s="42"/>
      <c r="Y265" s="438"/>
      <c r="AA265" s="459"/>
      <c r="AB265" s="453"/>
      <c r="AC265" s="453"/>
      <c r="AD265" s="452"/>
    </row>
    <row r="266" spans="2:30" s="132" customFormat="1" ht="12.75" customHeight="1" x14ac:dyDescent="0.2">
      <c r="B266" s="240"/>
      <c r="C266" s="241"/>
      <c r="D266" s="33" t="s">
        <v>394</v>
      </c>
      <c r="E266" s="33"/>
      <c r="F266" s="548"/>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38"/>
      <c r="AA266" s="460"/>
      <c r="AB266" s="454"/>
      <c r="AC266" s="454"/>
      <c r="AD266" s="463" t="s">
        <v>21</v>
      </c>
    </row>
    <row r="267" spans="2:30" s="132" customFormat="1" ht="12.75" customHeight="1" outlineLevel="1" x14ac:dyDescent="0.2">
      <c r="B267" s="240"/>
      <c r="C267" s="241"/>
      <c r="D267" s="241"/>
      <c r="E267" s="241"/>
      <c r="F267" s="36" t="s">
        <v>395</v>
      </c>
      <c r="G267" s="425"/>
      <c r="H267" s="426"/>
      <c r="I267" s="415"/>
      <c r="J267" s="415"/>
      <c r="K267" s="416"/>
      <c r="L267" s="417"/>
      <c r="M267" s="418"/>
      <c r="N267" s="419"/>
      <c r="O267" s="419"/>
      <c r="P267" s="419"/>
      <c r="Q267" s="419"/>
      <c r="R267" s="419"/>
      <c r="S267" s="419"/>
      <c r="T267" s="419"/>
      <c r="U267" s="419"/>
      <c r="V267" s="420"/>
      <c r="W267" s="421"/>
      <c r="X267" s="79"/>
      <c r="Y267" s="381"/>
      <c r="AA267" s="456" t="s">
        <v>203</v>
      </c>
      <c r="AB267" s="519" t="s">
        <v>396</v>
      </c>
      <c r="AC267" s="456" t="s">
        <v>24</v>
      </c>
      <c r="AD267" s="466" t="s">
        <v>25</v>
      </c>
    </row>
    <row r="268" spans="2:30" s="132" customFormat="1" ht="12.75" customHeight="1" outlineLevel="1" x14ac:dyDescent="0.2">
      <c r="B268" s="240"/>
      <c r="C268" s="241"/>
      <c r="D268" s="241"/>
      <c r="E268" s="241"/>
      <c r="F268" s="36" t="s">
        <v>397</v>
      </c>
      <c r="G268" s="425"/>
      <c r="H268" s="426"/>
      <c r="I268" s="415"/>
      <c r="J268" s="415"/>
      <c r="K268" s="416"/>
      <c r="L268" s="417"/>
      <c r="M268" s="418"/>
      <c r="N268" s="419"/>
      <c r="O268" s="419"/>
      <c r="P268" s="419"/>
      <c r="Q268" s="419"/>
      <c r="R268" s="419"/>
      <c r="S268" s="419"/>
      <c r="T268" s="419"/>
      <c r="U268" s="419"/>
      <c r="V268" s="420"/>
      <c r="W268" s="421"/>
      <c r="X268" s="79"/>
      <c r="Y268" s="381"/>
      <c r="AA268" s="456" t="s">
        <v>203</v>
      </c>
      <c r="AB268" s="519" t="s">
        <v>398</v>
      </c>
      <c r="AC268" s="456" t="s">
        <v>24</v>
      </c>
      <c r="AD268" s="466" t="s">
        <v>25</v>
      </c>
    </row>
    <row r="269" spans="2:30" s="132" customFormat="1" ht="12.75" customHeight="1" outlineLevel="1" x14ac:dyDescent="0.2">
      <c r="B269" s="240"/>
      <c r="C269" s="241"/>
      <c r="D269" s="241"/>
      <c r="E269" s="241"/>
      <c r="F269" s="36" t="s">
        <v>399</v>
      </c>
      <c r="G269" s="425"/>
      <c r="H269" s="426"/>
      <c r="I269" s="415"/>
      <c r="J269" s="415"/>
      <c r="K269" s="416"/>
      <c r="L269" s="417"/>
      <c r="M269" s="418"/>
      <c r="N269" s="419"/>
      <c r="O269" s="419"/>
      <c r="P269" s="419"/>
      <c r="Q269" s="419"/>
      <c r="R269" s="419"/>
      <c r="S269" s="419"/>
      <c r="T269" s="419"/>
      <c r="U269" s="419"/>
      <c r="V269" s="420"/>
      <c r="W269" s="421"/>
      <c r="X269" s="79"/>
      <c r="Y269" s="381"/>
      <c r="AA269" s="456" t="s">
        <v>203</v>
      </c>
      <c r="AB269" s="519" t="s">
        <v>400</v>
      </c>
      <c r="AC269" s="456" t="s">
        <v>24</v>
      </c>
      <c r="AD269" s="466" t="s">
        <v>25</v>
      </c>
    </row>
    <row r="270" spans="2:30" s="132" customFormat="1" ht="12.75" customHeight="1" outlineLevel="1" x14ac:dyDescent="0.2">
      <c r="B270" s="240"/>
      <c r="C270" s="241"/>
      <c r="D270" s="241"/>
      <c r="E270" s="241"/>
      <c r="F270" s="36" t="s">
        <v>401</v>
      </c>
      <c r="G270" s="425"/>
      <c r="H270" s="426"/>
      <c r="I270" s="415"/>
      <c r="J270" s="415"/>
      <c r="K270" s="416"/>
      <c r="L270" s="417"/>
      <c r="M270" s="418"/>
      <c r="N270" s="419"/>
      <c r="O270" s="419"/>
      <c r="P270" s="419"/>
      <c r="Q270" s="419"/>
      <c r="R270" s="419"/>
      <c r="S270" s="419"/>
      <c r="T270" s="419"/>
      <c r="U270" s="419"/>
      <c r="V270" s="420"/>
      <c r="W270" s="421"/>
      <c r="X270" s="79"/>
      <c r="Y270" s="381"/>
      <c r="AA270" s="456" t="s">
        <v>203</v>
      </c>
      <c r="AB270" s="519" t="s">
        <v>402</v>
      </c>
      <c r="AC270" s="456" t="s">
        <v>24</v>
      </c>
      <c r="AD270" s="466" t="s">
        <v>25</v>
      </c>
    </row>
    <row r="271" spans="2:30" s="132" customFormat="1" ht="12.75" customHeight="1" outlineLevel="1" x14ac:dyDescent="0.2">
      <c r="B271" s="240"/>
      <c r="C271" s="241"/>
      <c r="D271" s="241"/>
      <c r="E271" s="241"/>
      <c r="F271" s="36" t="s">
        <v>403</v>
      </c>
      <c r="G271" s="425"/>
      <c r="H271" s="426"/>
      <c r="I271" s="415"/>
      <c r="J271" s="415"/>
      <c r="K271" s="416"/>
      <c r="L271" s="417"/>
      <c r="M271" s="418"/>
      <c r="N271" s="419"/>
      <c r="O271" s="419"/>
      <c r="P271" s="419"/>
      <c r="Q271" s="419"/>
      <c r="R271" s="419"/>
      <c r="S271" s="419"/>
      <c r="T271" s="419"/>
      <c r="U271" s="419"/>
      <c r="V271" s="420"/>
      <c r="W271" s="421"/>
      <c r="X271" s="79"/>
      <c r="Y271" s="381"/>
      <c r="AA271" s="456" t="s">
        <v>203</v>
      </c>
      <c r="AB271" s="519" t="s">
        <v>404</v>
      </c>
      <c r="AC271" s="456" t="s">
        <v>24</v>
      </c>
      <c r="AD271" s="466" t="s">
        <v>25</v>
      </c>
    </row>
    <row r="272" spans="2:30" s="132" customFormat="1" ht="12.75" customHeight="1" outlineLevel="1" x14ac:dyDescent="0.2">
      <c r="B272" s="240"/>
      <c r="C272" s="241"/>
      <c r="D272" s="241"/>
      <c r="E272" s="241"/>
      <c r="F272" s="36" t="s">
        <v>405</v>
      </c>
      <c r="G272" s="425"/>
      <c r="H272" s="426"/>
      <c r="I272" s="415"/>
      <c r="J272" s="415"/>
      <c r="K272" s="416"/>
      <c r="L272" s="417"/>
      <c r="M272" s="418"/>
      <c r="N272" s="419"/>
      <c r="O272" s="419"/>
      <c r="P272" s="419"/>
      <c r="Q272" s="419"/>
      <c r="R272" s="419"/>
      <c r="S272" s="419"/>
      <c r="T272" s="419"/>
      <c r="U272" s="419"/>
      <c r="V272" s="420"/>
      <c r="W272" s="421"/>
      <c r="X272" s="79"/>
      <c r="Y272" s="381"/>
      <c r="AA272" s="456" t="s">
        <v>203</v>
      </c>
      <c r="AB272" s="519" t="s">
        <v>406</v>
      </c>
      <c r="AC272" s="456" t="s">
        <v>24</v>
      </c>
      <c r="AD272" s="466" t="s">
        <v>25</v>
      </c>
    </row>
    <row r="273" spans="2:30" s="132" customFormat="1" ht="12.75" customHeight="1" outlineLevel="1" x14ac:dyDescent="0.2">
      <c r="B273" s="240"/>
      <c r="C273" s="241"/>
      <c r="D273" s="241"/>
      <c r="E273" s="241"/>
      <c r="F273" s="36" t="s">
        <v>407</v>
      </c>
      <c r="G273" s="422"/>
      <c r="H273" s="414"/>
      <c r="I273" s="415"/>
      <c r="J273" s="415"/>
      <c r="K273" s="416"/>
      <c r="L273" s="417"/>
      <c r="M273" s="418"/>
      <c r="N273" s="419"/>
      <c r="O273" s="419"/>
      <c r="P273" s="419"/>
      <c r="Q273" s="419"/>
      <c r="R273" s="419"/>
      <c r="S273" s="419"/>
      <c r="T273" s="419"/>
      <c r="U273" s="419"/>
      <c r="V273" s="420"/>
      <c r="W273" s="421"/>
      <c r="X273" s="79"/>
      <c r="Y273" s="381"/>
      <c r="AA273" s="456" t="s">
        <v>203</v>
      </c>
      <c r="AB273" s="519" t="s">
        <v>408</v>
      </c>
      <c r="AC273" s="456" t="s">
        <v>24</v>
      </c>
      <c r="AD273" s="466" t="s">
        <v>25</v>
      </c>
    </row>
    <row r="274" spans="2:30" s="132" customFormat="1" ht="12.75" customHeight="1" outlineLevel="1" x14ac:dyDescent="0.2">
      <c r="B274" s="240"/>
      <c r="C274" s="241"/>
      <c r="D274" s="241"/>
      <c r="E274" s="241"/>
      <c r="F274" s="36" t="s">
        <v>409</v>
      </c>
      <c r="G274" s="413"/>
      <c r="H274" s="414"/>
      <c r="I274" s="415"/>
      <c r="J274" s="415"/>
      <c r="K274" s="416"/>
      <c r="L274" s="417"/>
      <c r="M274" s="418"/>
      <c r="N274" s="419"/>
      <c r="O274" s="419"/>
      <c r="P274" s="419"/>
      <c r="Q274" s="419"/>
      <c r="R274" s="419"/>
      <c r="S274" s="419"/>
      <c r="T274" s="419"/>
      <c r="U274" s="419"/>
      <c r="V274" s="420"/>
      <c r="W274" s="421"/>
      <c r="X274" s="79"/>
      <c r="Y274" s="381"/>
      <c r="AA274" s="456" t="s">
        <v>203</v>
      </c>
      <c r="AB274" s="519" t="s">
        <v>410</v>
      </c>
      <c r="AC274" s="456" t="s">
        <v>24</v>
      </c>
      <c r="AD274" s="466" t="s">
        <v>25</v>
      </c>
    </row>
    <row r="275" spans="2:30" s="132" customFormat="1" ht="12.75" customHeight="1" x14ac:dyDescent="0.2">
      <c r="B275" s="240"/>
      <c r="C275" s="241"/>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38"/>
      <c r="AA275" s="457"/>
      <c r="AB275" s="451"/>
      <c r="AC275" s="451"/>
      <c r="AD275" s="463" t="s">
        <v>21</v>
      </c>
    </row>
    <row r="276" spans="2:30" s="132" customFormat="1" ht="12.75" customHeight="1" outlineLevel="2" x14ac:dyDescent="0.2">
      <c r="B276" s="240"/>
      <c r="C276" s="241"/>
      <c r="D276" s="241"/>
      <c r="E276" s="241"/>
      <c r="F276" s="36" t="s">
        <v>412</v>
      </c>
      <c r="G276" s="422"/>
      <c r="H276" s="414"/>
      <c r="I276" s="415"/>
      <c r="J276" s="415"/>
      <c r="K276" s="416"/>
      <c r="L276" s="417"/>
      <c r="M276" s="418"/>
      <c r="N276" s="419"/>
      <c r="O276" s="419"/>
      <c r="P276" s="419"/>
      <c r="Q276" s="419"/>
      <c r="R276" s="419"/>
      <c r="S276" s="419"/>
      <c r="T276" s="419"/>
      <c r="U276" s="419"/>
      <c r="V276" s="420"/>
      <c r="W276" s="421"/>
      <c r="X276" s="79"/>
      <c r="Y276" s="381"/>
      <c r="AA276" s="456" t="s">
        <v>203</v>
      </c>
      <c r="AB276" s="519" t="s">
        <v>413</v>
      </c>
      <c r="AC276" s="456" t="s">
        <v>24</v>
      </c>
      <c r="AD276" s="466" t="s">
        <v>25</v>
      </c>
    </row>
    <row r="277" spans="2:30" s="132" customFormat="1" ht="12.75" customHeight="1" outlineLevel="2" x14ac:dyDescent="0.2">
      <c r="B277" s="240"/>
      <c r="C277" s="241"/>
      <c r="D277" s="241"/>
      <c r="E277" s="241"/>
      <c r="F277" s="36" t="s">
        <v>414</v>
      </c>
      <c r="G277" s="422"/>
      <c r="H277" s="414"/>
      <c r="I277" s="415"/>
      <c r="J277" s="415"/>
      <c r="K277" s="416"/>
      <c r="L277" s="417"/>
      <c r="M277" s="418"/>
      <c r="N277" s="419"/>
      <c r="O277" s="419"/>
      <c r="P277" s="419"/>
      <c r="Q277" s="419"/>
      <c r="R277" s="419"/>
      <c r="S277" s="419"/>
      <c r="T277" s="419"/>
      <c r="U277" s="419"/>
      <c r="V277" s="420"/>
      <c r="W277" s="421"/>
      <c r="X277" s="79"/>
      <c r="Y277" s="381"/>
      <c r="AA277" s="456" t="s">
        <v>203</v>
      </c>
      <c r="AB277" s="519" t="s">
        <v>415</v>
      </c>
      <c r="AC277" s="456" t="s">
        <v>24</v>
      </c>
      <c r="AD277" s="466" t="s">
        <v>25</v>
      </c>
    </row>
    <row r="278" spans="2:30" s="132" customFormat="1" ht="12.75" customHeight="1" outlineLevel="2" x14ac:dyDescent="0.2">
      <c r="B278" s="240"/>
      <c r="C278" s="241"/>
      <c r="D278" s="241"/>
      <c r="E278" s="241"/>
      <c r="F278" s="36" t="s">
        <v>416</v>
      </c>
      <c r="G278" s="422"/>
      <c r="H278" s="414"/>
      <c r="I278" s="415"/>
      <c r="J278" s="415"/>
      <c r="K278" s="416"/>
      <c r="L278" s="417"/>
      <c r="M278" s="418"/>
      <c r="N278" s="419"/>
      <c r="O278" s="419"/>
      <c r="P278" s="419"/>
      <c r="Q278" s="419"/>
      <c r="R278" s="419"/>
      <c r="S278" s="419"/>
      <c r="T278" s="419"/>
      <c r="U278" s="419"/>
      <c r="V278" s="420"/>
      <c r="W278" s="421"/>
      <c r="X278" s="79"/>
      <c r="Y278" s="381"/>
      <c r="AA278" s="456" t="s">
        <v>203</v>
      </c>
      <c r="AB278" s="519" t="s">
        <v>417</v>
      </c>
      <c r="AC278" s="456" t="s">
        <v>24</v>
      </c>
      <c r="AD278" s="466" t="s">
        <v>25</v>
      </c>
    </row>
    <row r="279" spans="2:30" s="132" customFormat="1" ht="12.75" customHeight="1" outlineLevel="2" x14ac:dyDescent="0.2">
      <c r="B279" s="240"/>
      <c r="C279" s="241"/>
      <c r="D279" s="241"/>
      <c r="E279" s="241"/>
      <c r="F279" s="36" t="s">
        <v>418</v>
      </c>
      <c r="G279" s="422"/>
      <c r="H279" s="414"/>
      <c r="I279" s="415"/>
      <c r="J279" s="415"/>
      <c r="K279" s="416"/>
      <c r="L279" s="417"/>
      <c r="M279" s="418"/>
      <c r="N279" s="419"/>
      <c r="O279" s="419"/>
      <c r="P279" s="419"/>
      <c r="Q279" s="419"/>
      <c r="R279" s="419"/>
      <c r="S279" s="419"/>
      <c r="T279" s="419"/>
      <c r="U279" s="419"/>
      <c r="V279" s="420"/>
      <c r="W279" s="421"/>
      <c r="X279" s="79"/>
      <c r="Y279" s="381"/>
      <c r="AA279" s="456" t="s">
        <v>203</v>
      </c>
      <c r="AB279" s="519" t="s">
        <v>419</v>
      </c>
      <c r="AC279" s="456" t="s">
        <v>24</v>
      </c>
      <c r="AD279" s="466" t="s">
        <v>25</v>
      </c>
    </row>
    <row r="280" spans="2:30" s="132" customFormat="1" ht="12.75" customHeight="1" outlineLevel="2" x14ac:dyDescent="0.2">
      <c r="B280" s="240"/>
      <c r="C280" s="241"/>
      <c r="D280" s="241"/>
      <c r="E280" s="241"/>
      <c r="F280" s="36" t="s">
        <v>420</v>
      </c>
      <c r="G280" s="413"/>
      <c r="H280" s="414"/>
      <c r="I280" s="415"/>
      <c r="J280" s="415"/>
      <c r="K280" s="416"/>
      <c r="L280" s="417"/>
      <c r="M280" s="418"/>
      <c r="N280" s="419"/>
      <c r="O280" s="419"/>
      <c r="P280" s="419"/>
      <c r="Q280" s="419"/>
      <c r="R280" s="419"/>
      <c r="S280" s="419"/>
      <c r="T280" s="419"/>
      <c r="U280" s="419"/>
      <c r="V280" s="420"/>
      <c r="W280" s="421"/>
      <c r="X280" s="79"/>
      <c r="Y280" s="381"/>
      <c r="AA280" s="456" t="s">
        <v>203</v>
      </c>
      <c r="AB280" s="519" t="s">
        <v>421</v>
      </c>
      <c r="AC280" s="456" t="s">
        <v>24</v>
      </c>
      <c r="AD280" s="466" t="s">
        <v>25</v>
      </c>
    </row>
    <row r="281" spans="2:30" s="132" customFormat="1" ht="12.75" customHeight="1" x14ac:dyDescent="0.2">
      <c r="B281" s="240"/>
      <c r="C281" s="241"/>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38"/>
      <c r="AA281" s="457"/>
      <c r="AB281" s="451"/>
      <c r="AC281" s="451"/>
      <c r="AD281" s="463" t="s">
        <v>21</v>
      </c>
    </row>
    <row r="282" spans="2:30" s="132" customFormat="1" ht="12.75" customHeight="1" outlineLevel="1" x14ac:dyDescent="0.2">
      <c r="B282" s="240"/>
      <c r="C282" s="241"/>
      <c r="D282" s="241"/>
      <c r="E282" s="241"/>
      <c r="F282" s="36" t="s">
        <v>423</v>
      </c>
      <c r="G282" s="422"/>
      <c r="H282" s="414"/>
      <c r="I282" s="415"/>
      <c r="J282" s="415"/>
      <c r="K282" s="416"/>
      <c r="L282" s="417"/>
      <c r="M282" s="418"/>
      <c r="N282" s="419"/>
      <c r="O282" s="419"/>
      <c r="P282" s="419"/>
      <c r="Q282" s="419"/>
      <c r="R282" s="419"/>
      <c r="S282" s="419"/>
      <c r="T282" s="419"/>
      <c r="U282" s="419"/>
      <c r="V282" s="420"/>
      <c r="W282" s="421"/>
      <c r="X282" s="79"/>
      <c r="Y282" s="381"/>
      <c r="AA282" s="456" t="s">
        <v>203</v>
      </c>
      <c r="AB282" s="519" t="s">
        <v>424</v>
      </c>
      <c r="AC282" s="456" t="s">
        <v>24</v>
      </c>
      <c r="AD282" s="466" t="s">
        <v>25</v>
      </c>
    </row>
    <row r="283" spans="2:30" s="132" customFormat="1" ht="12.75" customHeight="1" outlineLevel="1" x14ac:dyDescent="0.2">
      <c r="B283" s="240"/>
      <c r="C283" s="241"/>
      <c r="D283" s="241"/>
      <c r="E283" s="241"/>
      <c r="F283" s="36" t="s">
        <v>425</v>
      </c>
      <c r="G283" s="422"/>
      <c r="H283" s="414"/>
      <c r="I283" s="415"/>
      <c r="J283" s="415"/>
      <c r="K283" s="416"/>
      <c r="L283" s="417"/>
      <c r="M283" s="418"/>
      <c r="N283" s="419"/>
      <c r="O283" s="419"/>
      <c r="P283" s="419"/>
      <c r="Q283" s="419"/>
      <c r="R283" s="419"/>
      <c r="S283" s="419"/>
      <c r="T283" s="419"/>
      <c r="U283" s="419"/>
      <c r="V283" s="420"/>
      <c r="W283" s="421"/>
      <c r="X283" s="79"/>
      <c r="Y283" s="381"/>
      <c r="AA283" s="456" t="s">
        <v>203</v>
      </c>
      <c r="AB283" s="519" t="s">
        <v>426</v>
      </c>
      <c r="AC283" s="456" t="s">
        <v>24</v>
      </c>
      <c r="AD283" s="466" t="s">
        <v>25</v>
      </c>
    </row>
    <row r="284" spans="2:30" s="132" customFormat="1" ht="12.75" customHeight="1" outlineLevel="1" x14ac:dyDescent="0.2">
      <c r="B284" s="240"/>
      <c r="C284" s="241"/>
      <c r="D284" s="241"/>
      <c r="E284" s="241"/>
      <c r="F284" s="36" t="s">
        <v>427</v>
      </c>
      <c r="G284" s="422"/>
      <c r="H284" s="414"/>
      <c r="I284" s="415"/>
      <c r="J284" s="415"/>
      <c r="K284" s="416"/>
      <c r="L284" s="417"/>
      <c r="M284" s="418"/>
      <c r="N284" s="419"/>
      <c r="O284" s="419"/>
      <c r="P284" s="419"/>
      <c r="Q284" s="419"/>
      <c r="R284" s="419"/>
      <c r="S284" s="419"/>
      <c r="T284" s="419"/>
      <c r="U284" s="419"/>
      <c r="V284" s="420"/>
      <c r="W284" s="421"/>
      <c r="X284" s="79"/>
      <c r="Y284" s="381"/>
      <c r="AA284" s="456" t="s">
        <v>203</v>
      </c>
      <c r="AB284" s="519" t="s">
        <v>428</v>
      </c>
      <c r="AC284" s="456" t="s">
        <v>24</v>
      </c>
      <c r="AD284" s="466" t="s">
        <v>25</v>
      </c>
    </row>
    <row r="285" spans="2:30" s="132" customFormat="1" ht="12.75" customHeight="1" outlineLevel="1" x14ac:dyDescent="0.2">
      <c r="B285" s="240"/>
      <c r="C285" s="241"/>
      <c r="D285" s="241"/>
      <c r="E285" s="241"/>
      <c r="F285" s="36" t="s">
        <v>429</v>
      </c>
      <c r="G285" s="422"/>
      <c r="H285" s="414"/>
      <c r="I285" s="415"/>
      <c r="J285" s="415"/>
      <c r="K285" s="416"/>
      <c r="L285" s="417"/>
      <c r="M285" s="418"/>
      <c r="N285" s="419"/>
      <c r="O285" s="419"/>
      <c r="P285" s="419"/>
      <c r="Q285" s="419"/>
      <c r="R285" s="419"/>
      <c r="S285" s="419"/>
      <c r="T285" s="419"/>
      <c r="U285" s="419"/>
      <c r="V285" s="420"/>
      <c r="W285" s="421"/>
      <c r="X285" s="79"/>
      <c r="Y285" s="381"/>
      <c r="AA285" s="456" t="s">
        <v>203</v>
      </c>
      <c r="AB285" s="519" t="s">
        <v>430</v>
      </c>
      <c r="AC285" s="456" t="s">
        <v>24</v>
      </c>
      <c r="AD285" s="466" t="s">
        <v>25</v>
      </c>
    </row>
    <row r="286" spans="2:30" s="132" customFormat="1" ht="12.75" customHeight="1" outlineLevel="1" x14ac:dyDescent="0.2">
      <c r="B286" s="240"/>
      <c r="C286" s="241"/>
      <c r="D286" s="241"/>
      <c r="E286" s="241"/>
      <c r="F286" s="36" t="s">
        <v>431</v>
      </c>
      <c r="G286" s="413"/>
      <c r="H286" s="414"/>
      <c r="I286" s="415"/>
      <c r="J286" s="415"/>
      <c r="K286" s="416"/>
      <c r="L286" s="417"/>
      <c r="M286" s="418"/>
      <c r="N286" s="419"/>
      <c r="O286" s="419"/>
      <c r="P286" s="419"/>
      <c r="Q286" s="419"/>
      <c r="R286" s="419"/>
      <c r="S286" s="419"/>
      <c r="T286" s="419"/>
      <c r="U286" s="419"/>
      <c r="V286" s="420"/>
      <c r="W286" s="421"/>
      <c r="X286" s="79"/>
      <c r="Y286" s="381"/>
      <c r="AA286" s="456" t="s">
        <v>203</v>
      </c>
      <c r="AB286" s="519" t="s">
        <v>432</v>
      </c>
      <c r="AC286" s="456" t="s">
        <v>24</v>
      </c>
      <c r="AD286" s="466" t="s">
        <v>25</v>
      </c>
    </row>
    <row r="287" spans="2:30" s="132" customFormat="1" ht="12.75" customHeight="1" x14ac:dyDescent="0.2">
      <c r="B287" s="240"/>
      <c r="C287" s="241"/>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38"/>
      <c r="AA287" s="457"/>
      <c r="AB287" s="451"/>
      <c r="AC287" s="451"/>
      <c r="AD287" s="463" t="s">
        <v>21</v>
      </c>
    </row>
    <row r="288" spans="2:30" s="132" customFormat="1" ht="12.75" customHeight="1" outlineLevel="1" x14ac:dyDescent="0.2">
      <c r="B288" s="240"/>
      <c r="C288" s="241"/>
      <c r="D288" s="241"/>
      <c r="E288" s="241"/>
      <c r="F288" s="36" t="s">
        <v>434</v>
      </c>
      <c r="G288" s="422"/>
      <c r="H288" s="414"/>
      <c r="I288" s="415"/>
      <c r="J288" s="415"/>
      <c r="K288" s="416"/>
      <c r="L288" s="417"/>
      <c r="M288" s="418"/>
      <c r="N288" s="419"/>
      <c r="O288" s="419"/>
      <c r="P288" s="419"/>
      <c r="Q288" s="419"/>
      <c r="R288" s="419"/>
      <c r="S288" s="419"/>
      <c r="T288" s="419"/>
      <c r="U288" s="419"/>
      <c r="V288" s="420"/>
      <c r="W288" s="421"/>
      <c r="X288" s="79"/>
      <c r="Y288" s="381"/>
      <c r="AA288" s="456" t="s">
        <v>203</v>
      </c>
      <c r="AB288" s="519" t="s">
        <v>435</v>
      </c>
      <c r="AC288" s="456" t="s">
        <v>24</v>
      </c>
      <c r="AD288" s="466" t="s">
        <v>25</v>
      </c>
    </row>
    <row r="289" spans="2:30" s="132" customFormat="1" ht="12.75" customHeight="1" outlineLevel="1" x14ac:dyDescent="0.2">
      <c r="B289" s="240"/>
      <c r="C289" s="241"/>
      <c r="D289" s="241"/>
      <c r="E289" s="241"/>
      <c r="F289" s="36" t="s">
        <v>436</v>
      </c>
      <c r="G289" s="413"/>
      <c r="H289" s="414"/>
      <c r="I289" s="415"/>
      <c r="J289" s="415"/>
      <c r="K289" s="416"/>
      <c r="L289" s="417"/>
      <c r="M289" s="418"/>
      <c r="N289" s="419"/>
      <c r="O289" s="419"/>
      <c r="P289" s="419"/>
      <c r="Q289" s="419"/>
      <c r="R289" s="419"/>
      <c r="S289" s="419"/>
      <c r="T289" s="419"/>
      <c r="U289" s="419"/>
      <c r="V289" s="420"/>
      <c r="W289" s="421"/>
      <c r="X289" s="79"/>
      <c r="Y289" s="381"/>
      <c r="AA289" s="456" t="s">
        <v>203</v>
      </c>
      <c r="AB289" s="519" t="s">
        <v>437</v>
      </c>
      <c r="AC289" s="456" t="s">
        <v>24</v>
      </c>
      <c r="AD289" s="466" t="s">
        <v>25</v>
      </c>
    </row>
    <row r="290" spans="2:30" s="132" customFormat="1" ht="12.75" customHeight="1" x14ac:dyDescent="0.2">
      <c r="B290" s="240"/>
      <c r="C290" s="241"/>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38"/>
      <c r="AA290" s="457"/>
      <c r="AB290" s="451"/>
      <c r="AC290" s="451"/>
      <c r="AD290" s="463" t="s">
        <v>21</v>
      </c>
    </row>
    <row r="291" spans="2:30" s="132" customFormat="1" ht="12.75" customHeight="1" outlineLevel="1" x14ac:dyDescent="0.2">
      <c r="B291" s="240"/>
      <c r="C291" s="241"/>
      <c r="D291" s="241"/>
      <c r="E291" s="241"/>
      <c r="F291" s="36" t="s">
        <v>439</v>
      </c>
      <c r="G291" s="422"/>
      <c r="H291" s="414"/>
      <c r="I291" s="415"/>
      <c r="J291" s="415"/>
      <c r="K291" s="416"/>
      <c r="L291" s="417"/>
      <c r="M291" s="418"/>
      <c r="N291" s="419"/>
      <c r="O291" s="419"/>
      <c r="P291" s="419"/>
      <c r="Q291" s="419"/>
      <c r="R291" s="419"/>
      <c r="S291" s="419"/>
      <c r="T291" s="419"/>
      <c r="U291" s="419"/>
      <c r="V291" s="420"/>
      <c r="W291" s="421"/>
      <c r="X291" s="79"/>
      <c r="Y291" s="381"/>
      <c r="AA291" s="456" t="s">
        <v>203</v>
      </c>
      <c r="AB291" s="519" t="s">
        <v>440</v>
      </c>
      <c r="AC291" s="456" t="s">
        <v>24</v>
      </c>
      <c r="AD291" s="466" t="s">
        <v>25</v>
      </c>
    </row>
    <row r="292" spans="2:30" s="132" customFormat="1" ht="12.75" customHeight="1" outlineLevel="1" x14ac:dyDescent="0.2">
      <c r="B292" s="240"/>
      <c r="C292" s="241"/>
      <c r="D292" s="241"/>
      <c r="E292" s="241"/>
      <c r="F292" s="36" t="s">
        <v>441</v>
      </c>
      <c r="G292" s="422"/>
      <c r="H292" s="414"/>
      <c r="I292" s="415"/>
      <c r="J292" s="415"/>
      <c r="K292" s="416"/>
      <c r="L292" s="417"/>
      <c r="M292" s="418"/>
      <c r="N292" s="419"/>
      <c r="O292" s="419"/>
      <c r="P292" s="419"/>
      <c r="Q292" s="419"/>
      <c r="R292" s="419"/>
      <c r="S292" s="419"/>
      <c r="T292" s="419"/>
      <c r="U292" s="419"/>
      <c r="V292" s="420"/>
      <c r="W292" s="421"/>
      <c r="X292" s="79"/>
      <c r="Y292" s="381"/>
      <c r="AA292" s="456" t="s">
        <v>203</v>
      </c>
      <c r="AB292" s="519" t="s">
        <v>442</v>
      </c>
      <c r="AC292" s="456" t="s">
        <v>24</v>
      </c>
      <c r="AD292" s="466" t="s">
        <v>25</v>
      </c>
    </row>
    <row r="293" spans="2:30" s="132" customFormat="1" ht="12.75" customHeight="1" outlineLevel="1" x14ac:dyDescent="0.2">
      <c r="B293" s="240"/>
      <c r="C293" s="241"/>
      <c r="D293" s="241"/>
      <c r="E293" s="241"/>
      <c r="F293" s="36" t="s">
        <v>443</v>
      </c>
      <c r="G293" s="422"/>
      <c r="H293" s="414"/>
      <c r="I293" s="415"/>
      <c r="J293" s="415"/>
      <c r="K293" s="416"/>
      <c r="L293" s="417"/>
      <c r="M293" s="418"/>
      <c r="N293" s="419"/>
      <c r="O293" s="419"/>
      <c r="P293" s="419"/>
      <c r="Q293" s="419"/>
      <c r="R293" s="419"/>
      <c r="S293" s="419"/>
      <c r="T293" s="419"/>
      <c r="U293" s="419"/>
      <c r="V293" s="420"/>
      <c r="W293" s="421"/>
      <c r="X293" s="79"/>
      <c r="Y293" s="381"/>
      <c r="AA293" s="456" t="s">
        <v>203</v>
      </c>
      <c r="AB293" s="519" t="s">
        <v>444</v>
      </c>
      <c r="AC293" s="456" t="s">
        <v>24</v>
      </c>
      <c r="AD293" s="466" t="s">
        <v>25</v>
      </c>
    </row>
    <row r="294" spans="2:30" s="132" customFormat="1" ht="12.75" customHeight="1" outlineLevel="1" x14ac:dyDescent="0.2">
      <c r="B294" s="240"/>
      <c r="C294" s="241"/>
      <c r="D294" s="241"/>
      <c r="E294" s="241"/>
      <c r="F294" s="36" t="s">
        <v>445</v>
      </c>
      <c r="G294" s="422"/>
      <c r="H294" s="414"/>
      <c r="I294" s="415"/>
      <c r="J294" s="415"/>
      <c r="K294" s="416"/>
      <c r="L294" s="417"/>
      <c r="M294" s="418"/>
      <c r="N294" s="419"/>
      <c r="O294" s="419"/>
      <c r="P294" s="419"/>
      <c r="Q294" s="419"/>
      <c r="R294" s="419"/>
      <c r="S294" s="419"/>
      <c r="T294" s="419"/>
      <c r="U294" s="419"/>
      <c r="V294" s="420"/>
      <c r="W294" s="421"/>
      <c r="X294" s="79"/>
      <c r="Y294" s="381"/>
      <c r="AA294" s="456" t="s">
        <v>203</v>
      </c>
      <c r="AB294" s="519" t="s">
        <v>446</v>
      </c>
      <c r="AC294" s="456" t="s">
        <v>24</v>
      </c>
      <c r="AD294" s="466" t="s">
        <v>25</v>
      </c>
    </row>
    <row r="295" spans="2:30" s="132" customFormat="1" ht="12.75" customHeight="1" outlineLevel="1" x14ac:dyDescent="0.2">
      <c r="B295" s="240"/>
      <c r="C295" s="241"/>
      <c r="D295" s="241"/>
      <c r="E295" s="241"/>
      <c r="F295" s="36" t="s">
        <v>447</v>
      </c>
      <c r="G295" s="422"/>
      <c r="H295" s="414"/>
      <c r="I295" s="415"/>
      <c r="J295" s="415"/>
      <c r="K295" s="416"/>
      <c r="L295" s="417"/>
      <c r="M295" s="418"/>
      <c r="N295" s="419"/>
      <c r="O295" s="419"/>
      <c r="P295" s="419"/>
      <c r="Q295" s="419"/>
      <c r="R295" s="419"/>
      <c r="S295" s="419"/>
      <c r="T295" s="419"/>
      <c r="U295" s="419"/>
      <c r="V295" s="420"/>
      <c r="W295" s="421"/>
      <c r="X295" s="79"/>
      <c r="Y295" s="381"/>
      <c r="AA295" s="456" t="s">
        <v>203</v>
      </c>
      <c r="AB295" s="519" t="s">
        <v>448</v>
      </c>
      <c r="AC295" s="456" t="s">
        <v>24</v>
      </c>
      <c r="AD295" s="466" t="s">
        <v>25</v>
      </c>
    </row>
    <row r="296" spans="2:30" s="132" customFormat="1" ht="12.75" customHeight="1" outlineLevel="1" x14ac:dyDescent="0.2">
      <c r="B296" s="240"/>
      <c r="C296" s="241"/>
      <c r="D296" s="241"/>
      <c r="E296" s="241"/>
      <c r="F296" s="36" t="s">
        <v>449</v>
      </c>
      <c r="G296" s="422"/>
      <c r="H296" s="414"/>
      <c r="I296" s="415"/>
      <c r="J296" s="415"/>
      <c r="K296" s="416"/>
      <c r="L296" s="417"/>
      <c r="M296" s="418"/>
      <c r="N296" s="419"/>
      <c r="O296" s="419"/>
      <c r="P296" s="419"/>
      <c r="Q296" s="419"/>
      <c r="R296" s="419"/>
      <c r="S296" s="419"/>
      <c r="T296" s="419"/>
      <c r="U296" s="419"/>
      <c r="V296" s="420"/>
      <c r="W296" s="421"/>
      <c r="X296" s="79"/>
      <c r="Y296" s="381"/>
      <c r="AA296" s="456" t="s">
        <v>203</v>
      </c>
      <c r="AB296" s="519" t="s">
        <v>450</v>
      </c>
      <c r="AC296" s="456" t="s">
        <v>24</v>
      </c>
      <c r="AD296" s="466" t="s">
        <v>25</v>
      </c>
    </row>
    <row r="297" spans="2:30" s="132" customFormat="1" ht="12.75" customHeight="1" outlineLevel="1" x14ac:dyDescent="0.2">
      <c r="B297" s="240"/>
      <c r="C297" s="241"/>
      <c r="D297" s="241"/>
      <c r="E297" s="241"/>
      <c r="F297" s="36" t="s">
        <v>451</v>
      </c>
      <c r="G297" s="413"/>
      <c r="H297" s="414"/>
      <c r="I297" s="415"/>
      <c r="J297" s="415"/>
      <c r="K297" s="416"/>
      <c r="L297" s="417"/>
      <c r="M297" s="418"/>
      <c r="N297" s="419"/>
      <c r="O297" s="419"/>
      <c r="P297" s="419"/>
      <c r="Q297" s="419"/>
      <c r="R297" s="419"/>
      <c r="S297" s="419"/>
      <c r="T297" s="419"/>
      <c r="U297" s="419"/>
      <c r="V297" s="420"/>
      <c r="W297" s="421"/>
      <c r="X297" s="79"/>
      <c r="Y297" s="381"/>
      <c r="AA297" s="456" t="s">
        <v>203</v>
      </c>
      <c r="AB297" s="519" t="s">
        <v>452</v>
      </c>
      <c r="AC297" s="456" t="s">
        <v>24</v>
      </c>
      <c r="AD297" s="466" t="s">
        <v>25</v>
      </c>
    </row>
    <row r="298" spans="2:30" s="132" customFormat="1" ht="12.75" customHeight="1" x14ac:dyDescent="0.2">
      <c r="B298" s="240"/>
      <c r="C298" s="241"/>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38"/>
      <c r="AA298" s="457"/>
      <c r="AB298" s="451"/>
      <c r="AC298" s="451"/>
      <c r="AD298" s="463" t="s">
        <v>21</v>
      </c>
    </row>
    <row r="299" spans="2:30" s="132" customFormat="1" ht="12.75" customHeight="1" outlineLevel="1" x14ac:dyDescent="0.2">
      <c r="B299" s="240"/>
      <c r="C299" s="241"/>
      <c r="D299" s="241"/>
      <c r="E299" s="241"/>
      <c r="F299" s="36" t="s">
        <v>454</v>
      </c>
      <c r="G299" s="422"/>
      <c r="H299" s="414"/>
      <c r="I299" s="415"/>
      <c r="J299" s="415"/>
      <c r="K299" s="416"/>
      <c r="L299" s="417"/>
      <c r="M299" s="418"/>
      <c r="N299" s="419"/>
      <c r="O299" s="419"/>
      <c r="P299" s="419"/>
      <c r="Q299" s="419"/>
      <c r="R299" s="419"/>
      <c r="S299" s="419"/>
      <c r="T299" s="419"/>
      <c r="U299" s="419"/>
      <c r="V299" s="420"/>
      <c r="W299" s="421"/>
      <c r="X299" s="79"/>
      <c r="Y299" s="381"/>
      <c r="AA299" s="456" t="s">
        <v>203</v>
      </c>
      <c r="AB299" s="519" t="s">
        <v>455</v>
      </c>
      <c r="AC299" s="456" t="s">
        <v>24</v>
      </c>
      <c r="AD299" s="466" t="s">
        <v>25</v>
      </c>
    </row>
    <row r="300" spans="2:30" s="132" customFormat="1" ht="12.75" customHeight="1" outlineLevel="1" x14ac:dyDescent="0.2">
      <c r="B300" s="240"/>
      <c r="C300" s="241"/>
      <c r="D300" s="241"/>
      <c r="E300" s="241"/>
      <c r="F300" s="36" t="s">
        <v>456</v>
      </c>
      <c r="G300" s="413"/>
      <c r="H300" s="414"/>
      <c r="I300" s="415"/>
      <c r="J300" s="415"/>
      <c r="K300" s="416"/>
      <c r="L300" s="417"/>
      <c r="M300" s="418"/>
      <c r="N300" s="419"/>
      <c r="O300" s="419"/>
      <c r="P300" s="419"/>
      <c r="Q300" s="419"/>
      <c r="R300" s="419"/>
      <c r="S300" s="419"/>
      <c r="T300" s="419"/>
      <c r="U300" s="419"/>
      <c r="V300" s="420"/>
      <c r="W300" s="421"/>
      <c r="X300" s="79"/>
      <c r="Y300" s="381"/>
      <c r="AA300" s="456" t="s">
        <v>203</v>
      </c>
      <c r="AB300" s="519" t="s">
        <v>457</v>
      </c>
      <c r="AC300" s="456" t="s">
        <v>24</v>
      </c>
      <c r="AD300" s="466" t="s">
        <v>25</v>
      </c>
    </row>
    <row r="301" spans="2:30" s="132" customFormat="1" ht="12.75" customHeight="1" x14ac:dyDescent="0.2">
      <c r="B301" s="240"/>
      <c r="C301" s="241"/>
      <c r="D301" s="33" t="s">
        <v>458</v>
      </c>
      <c r="E301" s="241"/>
      <c r="F301" s="241"/>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38"/>
      <c r="AA301" s="457"/>
      <c r="AB301" s="451"/>
      <c r="AC301" s="451"/>
      <c r="AD301" s="463" t="s">
        <v>21</v>
      </c>
    </row>
    <row r="302" spans="2:30" s="132" customFormat="1" ht="12.75" customHeight="1" outlineLevel="1" x14ac:dyDescent="0.2">
      <c r="B302" s="240"/>
      <c r="C302" s="241"/>
      <c r="D302" s="241"/>
      <c r="E302" s="241"/>
      <c r="F302" s="36" t="s">
        <v>459</v>
      </c>
      <c r="G302" s="413"/>
      <c r="H302" s="414"/>
      <c r="I302" s="415"/>
      <c r="J302" s="415"/>
      <c r="K302" s="416"/>
      <c r="L302" s="417"/>
      <c r="M302" s="418"/>
      <c r="N302" s="419"/>
      <c r="O302" s="419"/>
      <c r="P302" s="419"/>
      <c r="Q302" s="419"/>
      <c r="R302" s="419"/>
      <c r="S302" s="419"/>
      <c r="T302" s="419"/>
      <c r="U302" s="419"/>
      <c r="V302" s="420"/>
      <c r="W302" s="421"/>
      <c r="X302" s="79"/>
      <c r="Y302" s="381"/>
      <c r="AA302" s="456" t="s">
        <v>203</v>
      </c>
      <c r="AB302" s="519" t="s">
        <v>460</v>
      </c>
      <c r="AC302" s="456" t="s">
        <v>24</v>
      </c>
      <c r="AD302" s="466" t="s">
        <v>25</v>
      </c>
    </row>
    <row r="303" spans="2:30" outlineLevel="1" x14ac:dyDescent="0.2">
      <c r="B303" s="35"/>
      <c r="C303" s="34"/>
      <c r="D303" s="33"/>
      <c r="E303" s="71"/>
      <c r="F303" s="34"/>
      <c r="G303" s="77"/>
      <c r="H303" s="77"/>
      <c r="I303" s="73"/>
      <c r="J303" s="73"/>
      <c r="K303" s="74"/>
      <c r="L303" s="43"/>
      <c r="M303" s="43"/>
      <c r="N303" s="43"/>
      <c r="O303" s="43"/>
      <c r="P303" s="43"/>
      <c r="Q303" s="43"/>
      <c r="R303" s="43"/>
      <c r="S303" s="43"/>
      <c r="T303" s="43"/>
      <c r="U303" s="43"/>
      <c r="V303" s="43"/>
      <c r="W303" s="42"/>
      <c r="Y303" s="382"/>
      <c r="AA303" s="453"/>
      <c r="AB303" s="453"/>
      <c r="AC303" s="453"/>
      <c r="AD303" s="453"/>
    </row>
    <row r="304" spans="2:30" outlineLevel="1" x14ac:dyDescent="0.2">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4"/>
      <c r="AA304" s="453"/>
      <c r="AB304" s="453"/>
      <c r="AC304" s="453"/>
      <c r="AD304" s="453"/>
    </row>
    <row r="305" spans="2:30" outlineLevel="1" x14ac:dyDescent="0.2">
      <c r="B305" s="35"/>
      <c r="C305" s="34"/>
      <c r="D305" s="33"/>
      <c r="E305" s="71"/>
      <c r="F305" s="557" t="s">
        <v>194</v>
      </c>
      <c r="G305" s="355"/>
      <c r="H305" s="359"/>
      <c r="I305" s="360"/>
      <c r="J305" s="360"/>
      <c r="K305" s="361"/>
      <c r="L305" s="362"/>
      <c r="M305" s="363"/>
      <c r="N305" s="360"/>
      <c r="O305" s="360"/>
      <c r="P305" s="360"/>
      <c r="Q305" s="360"/>
      <c r="R305" s="360"/>
      <c r="S305" s="360"/>
      <c r="T305" s="360"/>
      <c r="U305" s="360"/>
      <c r="V305" s="364"/>
      <c r="W305" s="355"/>
      <c r="Y305" s="381"/>
      <c r="AA305" s="456" t="s">
        <v>192</v>
      </c>
      <c r="AB305" s="519" t="s">
        <v>18</v>
      </c>
      <c r="AC305" s="456"/>
      <c r="AD305" s="453" t="s">
        <v>195</v>
      </c>
    </row>
    <row r="306" spans="2:30" outlineLevel="1" x14ac:dyDescent="0.2">
      <c r="B306" s="35"/>
      <c r="C306" s="34"/>
      <c r="D306" s="33"/>
      <c r="E306" s="71"/>
      <c r="F306" s="557" t="s">
        <v>196</v>
      </c>
      <c r="G306" s="355"/>
      <c r="H306" s="359"/>
      <c r="I306" s="360"/>
      <c r="J306" s="360"/>
      <c r="K306" s="361"/>
      <c r="L306" s="362"/>
      <c r="M306" s="363"/>
      <c r="N306" s="360"/>
      <c r="O306" s="360"/>
      <c r="P306" s="360"/>
      <c r="Q306" s="360"/>
      <c r="R306" s="360"/>
      <c r="S306" s="360"/>
      <c r="T306" s="360"/>
      <c r="U306" s="360"/>
      <c r="V306" s="364"/>
      <c r="W306" s="355"/>
      <c r="Y306" s="381"/>
      <c r="AA306" s="456" t="s">
        <v>192</v>
      </c>
      <c r="AB306" s="519" t="s">
        <v>18</v>
      </c>
      <c r="AC306" s="456"/>
      <c r="AD306" s="453" t="s">
        <v>195</v>
      </c>
    </row>
    <row r="307" spans="2:30" outlineLevel="1" x14ac:dyDescent="0.2">
      <c r="B307" s="35"/>
      <c r="C307" s="34"/>
      <c r="D307" s="33"/>
      <c r="E307" s="71"/>
      <c r="F307" s="557" t="s">
        <v>197</v>
      </c>
      <c r="G307" s="355"/>
      <c r="H307" s="359"/>
      <c r="I307" s="360"/>
      <c r="J307" s="360"/>
      <c r="K307" s="361"/>
      <c r="L307" s="362"/>
      <c r="M307" s="363"/>
      <c r="N307" s="360"/>
      <c r="O307" s="360"/>
      <c r="P307" s="360"/>
      <c r="Q307" s="360"/>
      <c r="R307" s="360"/>
      <c r="S307" s="360"/>
      <c r="T307" s="360"/>
      <c r="U307" s="360"/>
      <c r="V307" s="364"/>
      <c r="W307" s="355"/>
      <c r="Y307" s="381"/>
      <c r="AA307" s="456" t="s">
        <v>192</v>
      </c>
      <c r="AB307" s="519" t="s">
        <v>18</v>
      </c>
      <c r="AC307" s="456"/>
      <c r="AD307" s="453" t="s">
        <v>195</v>
      </c>
    </row>
    <row r="308" spans="2:30" s="132" customFormat="1" ht="12.75" customHeight="1" x14ac:dyDescent="0.2">
      <c r="B308" s="240"/>
      <c r="C308" s="241"/>
      <c r="D308" s="241"/>
      <c r="E308" s="241"/>
      <c r="F308" s="241"/>
      <c r="G308" s="76"/>
      <c r="H308" s="43"/>
      <c r="I308" s="43"/>
      <c r="J308" s="43"/>
      <c r="K308" s="46"/>
      <c r="L308" s="43"/>
      <c r="M308" s="45"/>
      <c r="N308" s="43"/>
      <c r="O308" s="43"/>
      <c r="P308" s="43"/>
      <c r="Q308" s="43"/>
      <c r="R308" s="43"/>
      <c r="S308" s="43"/>
      <c r="T308" s="43"/>
      <c r="U308" s="43"/>
      <c r="V308" s="43"/>
      <c r="W308" s="42"/>
      <c r="Y308" s="438"/>
      <c r="AA308" s="458"/>
      <c r="AB308" s="452"/>
      <c r="AC308" s="452"/>
      <c r="AD308" s="453"/>
    </row>
    <row r="309" spans="2:30" s="132" customFormat="1" ht="16.5" thickBot="1" x14ac:dyDescent="0.25">
      <c r="B309" s="85" t="s">
        <v>462</v>
      </c>
      <c r="C309" s="86"/>
      <c r="D309" s="86"/>
      <c r="E309" s="86"/>
      <c r="F309" s="86"/>
      <c r="G309" s="98">
        <f t="shared" ref="G309:W309" si="58">SUBTOTAL(9,G265:G308)</f>
        <v>0</v>
      </c>
      <c r="H309" s="431">
        <f t="shared" si="58"/>
        <v>0</v>
      </c>
      <c r="I309" s="432">
        <f t="shared" si="58"/>
        <v>0</v>
      </c>
      <c r="J309" s="432">
        <f t="shared" si="58"/>
        <v>0</v>
      </c>
      <c r="K309" s="433">
        <f t="shared" si="58"/>
        <v>0</v>
      </c>
      <c r="L309" s="434">
        <f t="shared" si="58"/>
        <v>0</v>
      </c>
      <c r="M309" s="436">
        <f t="shared" si="58"/>
        <v>0</v>
      </c>
      <c r="N309" s="435">
        <f t="shared" si="58"/>
        <v>0</v>
      </c>
      <c r="O309" s="435">
        <f t="shared" si="58"/>
        <v>0</v>
      </c>
      <c r="P309" s="435">
        <f t="shared" si="58"/>
        <v>0</v>
      </c>
      <c r="Q309" s="435">
        <f t="shared" si="58"/>
        <v>0</v>
      </c>
      <c r="R309" s="435">
        <f t="shared" si="58"/>
        <v>0</v>
      </c>
      <c r="S309" s="435">
        <f t="shared" si="58"/>
        <v>0</v>
      </c>
      <c r="T309" s="435">
        <f t="shared" si="58"/>
        <v>0</v>
      </c>
      <c r="U309" s="435">
        <f t="shared" si="58"/>
        <v>0</v>
      </c>
      <c r="V309" s="100">
        <f t="shared" si="58"/>
        <v>0</v>
      </c>
      <c r="W309" s="103">
        <f t="shared" si="58"/>
        <v>0</v>
      </c>
      <c r="X309" s="79"/>
      <c r="Y309" s="439"/>
      <c r="AA309" s="459"/>
      <c r="AB309" s="453"/>
      <c r="AC309" s="453"/>
      <c r="AD309" s="463" t="s">
        <v>21</v>
      </c>
    </row>
    <row r="310" spans="2:30" ht="13.5" thickBot="1" x14ac:dyDescent="0.25">
      <c r="B310" s="79"/>
      <c r="G310" s="59"/>
      <c r="H310" s="59"/>
      <c r="I310" s="59"/>
      <c r="J310" s="59"/>
      <c r="K310" s="59"/>
      <c r="L310" s="59"/>
      <c r="M310" s="60"/>
      <c r="N310" s="59"/>
      <c r="O310" s="59"/>
      <c r="P310" s="59"/>
      <c r="Q310" s="59"/>
      <c r="R310" s="59"/>
      <c r="S310" s="59"/>
      <c r="T310" s="59"/>
      <c r="U310" s="59"/>
      <c r="V310" s="59"/>
      <c r="W310" s="59"/>
      <c r="Y310" s="385"/>
      <c r="AA310" s="462"/>
      <c r="AB310" s="462"/>
      <c r="AC310" s="462"/>
    </row>
    <row r="311" spans="2:30" s="132" customFormat="1" ht="15.75" x14ac:dyDescent="0.2">
      <c r="B311" s="344"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1"/>
      <c r="AA311" s="152"/>
      <c r="AB311" s="152"/>
      <c r="AC311" s="152"/>
      <c r="AD311" s="152"/>
    </row>
    <row r="312" spans="2:30" x14ac:dyDescent="0.2">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2"/>
      <c r="AA312" s="459"/>
      <c r="AB312" s="453"/>
      <c r="AC312" s="453"/>
      <c r="AD312" s="452"/>
    </row>
    <row r="313" spans="2:30" x14ac:dyDescent="0.2">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0"/>
      <c r="AA313" s="459"/>
      <c r="AB313" s="453"/>
      <c r="AC313" s="453"/>
      <c r="AD313" s="453"/>
    </row>
    <row r="314" spans="2:30" x14ac:dyDescent="0.2">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0"/>
      <c r="AA314" s="460"/>
      <c r="AB314" s="454"/>
      <c r="AC314" s="454"/>
      <c r="AD314" s="463" t="s">
        <v>21</v>
      </c>
    </row>
    <row r="315" spans="2:30" outlineLevel="1" x14ac:dyDescent="0.2">
      <c r="B315" s="35"/>
      <c r="C315" s="33"/>
      <c r="D315" s="33"/>
      <c r="E315" s="34"/>
      <c r="F315" s="37" t="s">
        <v>34</v>
      </c>
      <c r="G315" s="357"/>
      <c r="H315" s="366"/>
      <c r="I315" s="367"/>
      <c r="J315" s="367"/>
      <c r="K315" s="368"/>
      <c r="L315" s="366"/>
      <c r="M315" s="367"/>
      <c r="N315" s="367"/>
      <c r="O315" s="367"/>
      <c r="P315" s="367"/>
      <c r="Q315" s="367"/>
      <c r="R315" s="367"/>
      <c r="S315" s="367"/>
      <c r="T315" s="367"/>
      <c r="U315" s="367"/>
      <c r="V315" s="368"/>
      <c r="W315" s="369"/>
      <c r="Y315" s="383"/>
      <c r="AA315" s="456" t="s">
        <v>192</v>
      </c>
      <c r="AB315" s="519" t="s">
        <v>465</v>
      </c>
      <c r="AC315" s="456" t="s">
        <v>24</v>
      </c>
      <c r="AD315" s="466" t="s">
        <v>25</v>
      </c>
    </row>
    <row r="316" spans="2:30" outlineLevel="1" x14ac:dyDescent="0.2">
      <c r="B316" s="35"/>
      <c r="C316" s="33"/>
      <c r="D316" s="33"/>
      <c r="E316" s="34"/>
      <c r="F316" s="37" t="s">
        <v>36</v>
      </c>
      <c r="G316" s="357"/>
      <c r="H316" s="366"/>
      <c r="I316" s="367"/>
      <c r="J316" s="367"/>
      <c r="K316" s="368"/>
      <c r="L316" s="366"/>
      <c r="M316" s="367"/>
      <c r="N316" s="367"/>
      <c r="O316" s="367"/>
      <c r="P316" s="367"/>
      <c r="Q316" s="367"/>
      <c r="R316" s="367"/>
      <c r="S316" s="367"/>
      <c r="T316" s="367"/>
      <c r="U316" s="367"/>
      <c r="V316" s="368"/>
      <c r="W316" s="369"/>
      <c r="Y316" s="383"/>
      <c r="AA316" s="456" t="s">
        <v>192</v>
      </c>
      <c r="AB316" s="519" t="s">
        <v>466</v>
      </c>
      <c r="AC316" s="456" t="s">
        <v>24</v>
      </c>
      <c r="AD316" s="466" t="s">
        <v>25</v>
      </c>
    </row>
    <row r="317" spans="2:30" outlineLevel="1" x14ac:dyDescent="0.2">
      <c r="B317" s="35"/>
      <c r="C317" s="33"/>
      <c r="D317" s="33"/>
      <c r="E317" s="34"/>
      <c r="F317" s="37" t="s">
        <v>38</v>
      </c>
      <c r="G317" s="357"/>
      <c r="H317" s="366"/>
      <c r="I317" s="367"/>
      <c r="J317" s="367"/>
      <c r="K317" s="368"/>
      <c r="L317" s="366"/>
      <c r="M317" s="367"/>
      <c r="N317" s="367"/>
      <c r="O317" s="367"/>
      <c r="P317" s="367"/>
      <c r="Q317" s="367"/>
      <c r="R317" s="367"/>
      <c r="S317" s="367"/>
      <c r="T317" s="367"/>
      <c r="U317" s="367"/>
      <c r="V317" s="368"/>
      <c r="W317" s="369"/>
      <c r="Y317" s="383"/>
      <c r="AA317" s="456" t="s">
        <v>192</v>
      </c>
      <c r="AB317" s="519" t="s">
        <v>467</v>
      </c>
      <c r="AC317" s="456" t="s">
        <v>24</v>
      </c>
      <c r="AD317" s="466" t="s">
        <v>25</v>
      </c>
    </row>
    <row r="318" spans="2:30" outlineLevel="1" x14ac:dyDescent="0.2">
      <c r="B318" s="35"/>
      <c r="C318" s="33"/>
      <c r="D318" s="33"/>
      <c r="E318" s="34"/>
      <c r="F318" s="37" t="s">
        <v>40</v>
      </c>
      <c r="G318" s="357"/>
      <c r="H318" s="366"/>
      <c r="I318" s="367"/>
      <c r="J318" s="367"/>
      <c r="K318" s="368"/>
      <c r="L318" s="366"/>
      <c r="M318" s="367"/>
      <c r="N318" s="367"/>
      <c r="O318" s="367"/>
      <c r="P318" s="367"/>
      <c r="Q318" s="367"/>
      <c r="R318" s="367"/>
      <c r="S318" s="367"/>
      <c r="T318" s="367"/>
      <c r="U318" s="367"/>
      <c r="V318" s="368"/>
      <c r="W318" s="369"/>
      <c r="Y318" s="383"/>
      <c r="AA318" s="456" t="s">
        <v>192</v>
      </c>
      <c r="AB318" s="519" t="s">
        <v>468</v>
      </c>
      <c r="AC318" s="456" t="s">
        <v>24</v>
      </c>
      <c r="AD318" s="466" t="s">
        <v>25</v>
      </c>
    </row>
    <row r="319" spans="2:30" x14ac:dyDescent="0.2">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0"/>
      <c r="AA319" s="457"/>
      <c r="AB319" s="451"/>
      <c r="AC319" s="451"/>
      <c r="AD319" s="463" t="s">
        <v>21</v>
      </c>
    </row>
    <row r="320" spans="2:30" outlineLevel="1" x14ac:dyDescent="0.2">
      <c r="B320" s="35"/>
      <c r="C320" s="33"/>
      <c r="D320" s="33"/>
      <c r="E320" s="34"/>
      <c r="F320" s="37" t="s">
        <v>43</v>
      </c>
      <c r="G320" s="357"/>
      <c r="H320" s="366"/>
      <c r="I320" s="367"/>
      <c r="J320" s="367"/>
      <c r="K320" s="368"/>
      <c r="L320" s="366"/>
      <c r="M320" s="367"/>
      <c r="N320" s="367"/>
      <c r="O320" s="367"/>
      <c r="P320" s="367"/>
      <c r="Q320" s="367"/>
      <c r="R320" s="367"/>
      <c r="S320" s="367"/>
      <c r="T320" s="367"/>
      <c r="U320" s="367"/>
      <c r="V320" s="368"/>
      <c r="W320" s="369"/>
      <c r="Y320" s="383"/>
      <c r="AA320" s="456" t="s">
        <v>192</v>
      </c>
      <c r="AB320" s="519" t="s">
        <v>469</v>
      </c>
      <c r="AC320" s="456" t="s">
        <v>24</v>
      </c>
      <c r="AD320" s="466" t="s">
        <v>25</v>
      </c>
    </row>
    <row r="321" spans="2:30" outlineLevel="1" x14ac:dyDescent="0.2">
      <c r="B321" s="35"/>
      <c r="C321" s="33"/>
      <c r="D321" s="33"/>
      <c r="E321" s="34"/>
      <c r="F321" s="37" t="s">
        <v>45</v>
      </c>
      <c r="G321" s="357"/>
      <c r="H321" s="366"/>
      <c r="I321" s="367"/>
      <c r="J321" s="367"/>
      <c r="K321" s="368"/>
      <c r="L321" s="366"/>
      <c r="M321" s="367"/>
      <c r="N321" s="367"/>
      <c r="O321" s="367"/>
      <c r="P321" s="367"/>
      <c r="Q321" s="367"/>
      <c r="R321" s="367"/>
      <c r="S321" s="367"/>
      <c r="T321" s="367"/>
      <c r="U321" s="367"/>
      <c r="V321" s="368"/>
      <c r="W321" s="369"/>
      <c r="Y321" s="383"/>
      <c r="AA321" s="456" t="s">
        <v>192</v>
      </c>
      <c r="AB321" s="519" t="s">
        <v>470</v>
      </c>
      <c r="AC321" s="456" t="s">
        <v>24</v>
      </c>
      <c r="AD321" s="466" t="s">
        <v>25</v>
      </c>
    </row>
    <row r="322" spans="2:30" outlineLevel="1" x14ac:dyDescent="0.2">
      <c r="B322" s="35"/>
      <c r="C322" s="33"/>
      <c r="D322" s="33"/>
      <c r="E322" s="34"/>
      <c r="F322" s="37" t="s">
        <v>47</v>
      </c>
      <c r="G322" s="357"/>
      <c r="H322" s="366"/>
      <c r="I322" s="367"/>
      <c r="J322" s="367"/>
      <c r="K322" s="368"/>
      <c r="L322" s="366"/>
      <c r="M322" s="370"/>
      <c r="N322" s="370"/>
      <c r="O322" s="370"/>
      <c r="P322" s="370"/>
      <c r="Q322" s="370"/>
      <c r="R322" s="370"/>
      <c r="S322" s="370"/>
      <c r="T322" s="370"/>
      <c r="U322" s="367"/>
      <c r="V322" s="368"/>
      <c r="W322" s="369"/>
      <c r="Y322" s="383"/>
      <c r="AA322" s="456" t="s">
        <v>192</v>
      </c>
      <c r="AB322" s="519" t="s">
        <v>471</v>
      </c>
      <c r="AC322" s="456" t="s">
        <v>24</v>
      </c>
      <c r="AD322" s="466" t="s">
        <v>25</v>
      </c>
    </row>
    <row r="323" spans="2:30" outlineLevel="1" x14ac:dyDescent="0.2">
      <c r="B323" s="35"/>
      <c r="C323" s="33"/>
      <c r="D323" s="33"/>
      <c r="E323" s="34"/>
      <c r="F323" s="37" t="s">
        <v>49</v>
      </c>
      <c r="G323" s="357"/>
      <c r="H323" s="366"/>
      <c r="I323" s="367"/>
      <c r="J323" s="367"/>
      <c r="K323" s="368"/>
      <c r="L323" s="371"/>
      <c r="M323" s="367"/>
      <c r="N323" s="367"/>
      <c r="O323" s="367"/>
      <c r="P323" s="367"/>
      <c r="Q323" s="367"/>
      <c r="R323" s="367"/>
      <c r="S323" s="367"/>
      <c r="T323" s="367"/>
      <c r="U323" s="372"/>
      <c r="V323" s="368"/>
      <c r="W323" s="369"/>
      <c r="Y323" s="383"/>
      <c r="AA323" s="456" t="s">
        <v>192</v>
      </c>
      <c r="AB323" s="519" t="s">
        <v>472</v>
      </c>
      <c r="AC323" s="456" t="s">
        <v>24</v>
      </c>
      <c r="AD323" s="466" t="s">
        <v>25</v>
      </c>
    </row>
    <row r="324" spans="2:30" x14ac:dyDescent="0.2">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0"/>
      <c r="AA324" s="457"/>
      <c r="AB324" s="451"/>
      <c r="AC324" s="451"/>
      <c r="AD324" s="463" t="s">
        <v>21</v>
      </c>
    </row>
    <row r="325" spans="2:30" outlineLevel="1" x14ac:dyDescent="0.2">
      <c r="B325" s="35"/>
      <c r="C325" s="33"/>
      <c r="D325" s="33"/>
      <c r="E325" s="34"/>
      <c r="F325" s="36" t="s">
        <v>51</v>
      </c>
      <c r="G325" s="357"/>
      <c r="H325" s="366"/>
      <c r="I325" s="367"/>
      <c r="J325" s="367"/>
      <c r="K325" s="368"/>
      <c r="L325" s="371"/>
      <c r="M325" s="367"/>
      <c r="N325" s="367"/>
      <c r="O325" s="367"/>
      <c r="P325" s="367"/>
      <c r="Q325" s="367"/>
      <c r="R325" s="367"/>
      <c r="S325" s="367"/>
      <c r="T325" s="367"/>
      <c r="U325" s="372"/>
      <c r="V325" s="368"/>
      <c r="W325" s="369"/>
      <c r="Y325" s="383"/>
      <c r="AA325" s="456" t="s">
        <v>192</v>
      </c>
      <c r="AB325" s="519" t="s">
        <v>473</v>
      </c>
      <c r="AC325" s="456" t="s">
        <v>24</v>
      </c>
      <c r="AD325" s="466" t="s">
        <v>25</v>
      </c>
    </row>
    <row r="326" spans="2:30" x14ac:dyDescent="0.2">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0"/>
      <c r="AA326" s="458"/>
      <c r="AB326" s="452"/>
      <c r="AC326" s="452"/>
      <c r="AD326" s="453"/>
    </row>
    <row r="327" spans="2:30" x14ac:dyDescent="0.2">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0"/>
      <c r="AA327" s="460"/>
      <c r="AB327" s="454"/>
      <c r="AC327" s="454"/>
      <c r="AD327" s="463" t="s">
        <v>21</v>
      </c>
    </row>
    <row r="328" spans="2:30" outlineLevel="1" x14ac:dyDescent="0.2">
      <c r="B328" s="35"/>
      <c r="C328" s="33"/>
      <c r="D328" s="33"/>
      <c r="E328" s="71"/>
      <c r="F328" s="37" t="s">
        <v>55</v>
      </c>
      <c r="G328" s="357"/>
      <c r="H328" s="366"/>
      <c r="I328" s="367"/>
      <c r="J328" s="367"/>
      <c r="K328" s="368"/>
      <c r="L328" s="371"/>
      <c r="M328" s="367"/>
      <c r="N328" s="367"/>
      <c r="O328" s="367"/>
      <c r="P328" s="367"/>
      <c r="Q328" s="367"/>
      <c r="R328" s="367"/>
      <c r="S328" s="367"/>
      <c r="T328" s="367"/>
      <c r="U328" s="372"/>
      <c r="V328" s="368"/>
      <c r="W328" s="369"/>
      <c r="Y328" s="383"/>
      <c r="AA328" s="456" t="s">
        <v>192</v>
      </c>
      <c r="AB328" s="519" t="s">
        <v>474</v>
      </c>
      <c r="AC328" s="456" t="s">
        <v>24</v>
      </c>
      <c r="AD328" s="466" t="s">
        <v>25</v>
      </c>
    </row>
    <row r="329" spans="2:30" outlineLevel="1" x14ac:dyDescent="0.2">
      <c r="B329" s="35"/>
      <c r="C329" s="33"/>
      <c r="D329" s="33"/>
      <c r="E329" s="34"/>
      <c r="F329" s="36" t="s">
        <v>57</v>
      </c>
      <c r="G329" s="357"/>
      <c r="H329" s="366"/>
      <c r="I329" s="367"/>
      <c r="J329" s="367"/>
      <c r="K329" s="368"/>
      <c r="L329" s="371"/>
      <c r="M329" s="367"/>
      <c r="N329" s="367"/>
      <c r="O329" s="367"/>
      <c r="P329" s="367"/>
      <c r="Q329" s="367"/>
      <c r="R329" s="367"/>
      <c r="S329" s="367"/>
      <c r="T329" s="367"/>
      <c r="U329" s="372"/>
      <c r="V329" s="368"/>
      <c r="W329" s="369"/>
      <c r="Y329" s="383"/>
      <c r="AA329" s="456" t="s">
        <v>192</v>
      </c>
      <c r="AB329" s="519" t="s">
        <v>475</v>
      </c>
      <c r="AC329" s="456" t="s">
        <v>24</v>
      </c>
      <c r="AD329" s="466" t="s">
        <v>25</v>
      </c>
    </row>
    <row r="330" spans="2:30" x14ac:dyDescent="0.2">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0"/>
      <c r="AA330" s="457"/>
      <c r="AB330" s="451"/>
      <c r="AC330" s="451"/>
      <c r="AD330" s="463" t="s">
        <v>21</v>
      </c>
    </row>
    <row r="331" spans="2:30" outlineLevel="1" x14ac:dyDescent="0.2">
      <c r="B331" s="35"/>
      <c r="C331" s="33"/>
      <c r="D331" s="33"/>
      <c r="E331" s="34"/>
      <c r="F331" s="37" t="s">
        <v>60</v>
      </c>
      <c r="G331" s="357"/>
      <c r="H331" s="366"/>
      <c r="I331" s="367"/>
      <c r="J331" s="367"/>
      <c r="K331" s="368"/>
      <c r="L331" s="371"/>
      <c r="M331" s="367"/>
      <c r="N331" s="367"/>
      <c r="O331" s="367"/>
      <c r="P331" s="367"/>
      <c r="Q331" s="367"/>
      <c r="R331" s="367"/>
      <c r="S331" s="367"/>
      <c r="T331" s="367"/>
      <c r="U331" s="372"/>
      <c r="V331" s="368"/>
      <c r="W331" s="369"/>
      <c r="Y331" s="383"/>
      <c r="AA331" s="456" t="s">
        <v>192</v>
      </c>
      <c r="AB331" s="519" t="s">
        <v>476</v>
      </c>
      <c r="AC331" s="456" t="s">
        <v>24</v>
      </c>
      <c r="AD331" s="466" t="s">
        <v>25</v>
      </c>
    </row>
    <row r="332" spans="2:30" outlineLevel="1" x14ac:dyDescent="0.2">
      <c r="B332" s="35"/>
      <c r="C332" s="33"/>
      <c r="D332" s="33"/>
      <c r="E332" s="34"/>
      <c r="F332" s="36" t="s">
        <v>62</v>
      </c>
      <c r="G332" s="357"/>
      <c r="H332" s="366"/>
      <c r="I332" s="367"/>
      <c r="J332" s="367"/>
      <c r="K332" s="368"/>
      <c r="L332" s="371"/>
      <c r="M332" s="367"/>
      <c r="N332" s="367"/>
      <c r="O332" s="367"/>
      <c r="P332" s="367"/>
      <c r="Q332" s="367"/>
      <c r="R332" s="367"/>
      <c r="S332" s="367"/>
      <c r="T332" s="367"/>
      <c r="U332" s="372"/>
      <c r="V332" s="368"/>
      <c r="W332" s="369"/>
      <c r="Y332" s="383"/>
      <c r="AA332" s="456" t="s">
        <v>192</v>
      </c>
      <c r="AB332" s="519" t="s">
        <v>477</v>
      </c>
      <c r="AC332" s="456" t="s">
        <v>24</v>
      </c>
      <c r="AD332" s="466" t="s">
        <v>25</v>
      </c>
    </row>
    <row r="333" spans="2:30" x14ac:dyDescent="0.2">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0"/>
      <c r="AA333" s="457"/>
      <c r="AB333" s="451"/>
      <c r="AC333" s="451"/>
      <c r="AD333" s="463" t="s">
        <v>21</v>
      </c>
    </row>
    <row r="334" spans="2:30" outlineLevel="1" x14ac:dyDescent="0.2">
      <c r="B334" s="35"/>
      <c r="C334" s="33"/>
      <c r="D334" s="33"/>
      <c r="E334" s="34"/>
      <c r="F334" s="37" t="s">
        <v>65</v>
      </c>
      <c r="G334" s="357"/>
      <c r="H334" s="366"/>
      <c r="I334" s="367"/>
      <c r="J334" s="367"/>
      <c r="K334" s="368"/>
      <c r="L334" s="371"/>
      <c r="M334" s="367"/>
      <c r="N334" s="367"/>
      <c r="O334" s="367"/>
      <c r="P334" s="367"/>
      <c r="Q334" s="367"/>
      <c r="R334" s="367"/>
      <c r="S334" s="367"/>
      <c r="T334" s="367"/>
      <c r="U334" s="372"/>
      <c r="V334" s="368"/>
      <c r="W334" s="369"/>
      <c r="Y334" s="383"/>
      <c r="AA334" s="456" t="s">
        <v>192</v>
      </c>
      <c r="AB334" s="519" t="s">
        <v>478</v>
      </c>
      <c r="AC334" s="456" t="s">
        <v>24</v>
      </c>
      <c r="AD334" s="466" t="s">
        <v>25</v>
      </c>
    </row>
    <row r="335" spans="2:30" outlineLevel="1" x14ac:dyDescent="0.2">
      <c r="B335" s="35"/>
      <c r="C335" s="33"/>
      <c r="D335" s="33"/>
      <c r="E335" s="34"/>
      <c r="F335" s="36" t="s">
        <v>67</v>
      </c>
      <c r="G335" s="357"/>
      <c r="H335" s="366"/>
      <c r="I335" s="367"/>
      <c r="J335" s="367"/>
      <c r="K335" s="368"/>
      <c r="L335" s="371"/>
      <c r="M335" s="367"/>
      <c r="N335" s="367"/>
      <c r="O335" s="367"/>
      <c r="P335" s="367"/>
      <c r="Q335" s="367"/>
      <c r="R335" s="367"/>
      <c r="S335" s="367"/>
      <c r="T335" s="367"/>
      <c r="U335" s="372"/>
      <c r="V335" s="368"/>
      <c r="W335" s="369"/>
      <c r="Y335" s="383"/>
      <c r="AA335" s="456" t="s">
        <v>192</v>
      </c>
      <c r="AB335" s="519" t="s">
        <v>479</v>
      </c>
      <c r="AC335" s="456" t="s">
        <v>24</v>
      </c>
      <c r="AD335" s="466" t="s">
        <v>25</v>
      </c>
    </row>
    <row r="336" spans="2:30" x14ac:dyDescent="0.2">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0"/>
      <c r="AA336" s="458"/>
      <c r="AB336" s="452"/>
      <c r="AC336" s="452"/>
      <c r="AD336" s="453"/>
    </row>
    <row r="337" spans="2:30" x14ac:dyDescent="0.2">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0"/>
      <c r="AA337" s="460"/>
      <c r="AB337" s="454"/>
      <c r="AC337" s="454"/>
      <c r="AD337" s="463" t="s">
        <v>21</v>
      </c>
    </row>
    <row r="338" spans="2:30" outlineLevel="1" x14ac:dyDescent="0.2">
      <c r="B338" s="35"/>
      <c r="C338" s="33"/>
      <c r="D338" s="33"/>
      <c r="E338" s="34"/>
      <c r="F338" s="37" t="s">
        <v>71</v>
      </c>
      <c r="G338" s="357"/>
      <c r="H338" s="366"/>
      <c r="I338" s="367"/>
      <c r="J338" s="367"/>
      <c r="K338" s="368"/>
      <c r="L338" s="371"/>
      <c r="M338" s="367"/>
      <c r="N338" s="367"/>
      <c r="O338" s="367"/>
      <c r="P338" s="367"/>
      <c r="Q338" s="367"/>
      <c r="R338" s="367"/>
      <c r="S338" s="367"/>
      <c r="T338" s="367"/>
      <c r="U338" s="372"/>
      <c r="V338" s="368"/>
      <c r="W338" s="369"/>
      <c r="Y338" s="383"/>
      <c r="AA338" s="456" t="s">
        <v>192</v>
      </c>
      <c r="AB338" s="519" t="s">
        <v>480</v>
      </c>
      <c r="AC338" s="456" t="s">
        <v>24</v>
      </c>
      <c r="AD338" s="466" t="s">
        <v>25</v>
      </c>
    </row>
    <row r="339" spans="2:30" outlineLevel="1" x14ac:dyDescent="0.2">
      <c r="B339" s="35"/>
      <c r="C339" s="33"/>
      <c r="D339" s="33"/>
      <c r="E339" s="34"/>
      <c r="F339" s="37" t="s">
        <v>73</v>
      </c>
      <c r="G339" s="357"/>
      <c r="H339" s="366"/>
      <c r="I339" s="367"/>
      <c r="J339" s="367"/>
      <c r="K339" s="368"/>
      <c r="L339" s="371"/>
      <c r="M339" s="367"/>
      <c r="N339" s="367"/>
      <c r="O339" s="367"/>
      <c r="P339" s="367"/>
      <c r="Q339" s="367"/>
      <c r="R339" s="367"/>
      <c r="S339" s="367"/>
      <c r="T339" s="367"/>
      <c r="U339" s="372"/>
      <c r="V339" s="368"/>
      <c r="W339" s="369"/>
      <c r="Y339" s="383"/>
      <c r="AA339" s="456" t="s">
        <v>192</v>
      </c>
      <c r="AB339" s="519" t="s">
        <v>481</v>
      </c>
      <c r="AC339" s="456" t="s">
        <v>24</v>
      </c>
      <c r="AD339" s="466" t="s">
        <v>25</v>
      </c>
    </row>
    <row r="340" spans="2:30" x14ac:dyDescent="0.2">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0"/>
      <c r="AA340" s="457"/>
      <c r="AB340" s="451"/>
      <c r="AC340" s="451"/>
      <c r="AD340" s="463" t="s">
        <v>21</v>
      </c>
    </row>
    <row r="341" spans="2:30" outlineLevel="1" x14ac:dyDescent="0.2">
      <c r="B341" s="35"/>
      <c r="C341" s="33"/>
      <c r="D341" s="33"/>
      <c r="E341" s="34"/>
      <c r="F341" s="37" t="s">
        <v>76</v>
      </c>
      <c r="G341" s="357"/>
      <c r="H341" s="366"/>
      <c r="I341" s="367"/>
      <c r="J341" s="367"/>
      <c r="K341" s="368"/>
      <c r="L341" s="371"/>
      <c r="M341" s="367"/>
      <c r="N341" s="367"/>
      <c r="O341" s="367"/>
      <c r="P341" s="367"/>
      <c r="Q341" s="367"/>
      <c r="R341" s="367"/>
      <c r="S341" s="367"/>
      <c r="T341" s="367"/>
      <c r="U341" s="372"/>
      <c r="V341" s="368"/>
      <c r="W341" s="369"/>
      <c r="Y341" s="383"/>
      <c r="AA341" s="456" t="s">
        <v>192</v>
      </c>
      <c r="AB341" s="519" t="s">
        <v>482</v>
      </c>
      <c r="AC341" s="456" t="s">
        <v>24</v>
      </c>
      <c r="AD341" s="466" t="s">
        <v>25</v>
      </c>
    </row>
    <row r="342" spans="2:30" outlineLevel="1" x14ac:dyDescent="0.2">
      <c r="B342" s="35"/>
      <c r="C342" s="33"/>
      <c r="D342" s="33"/>
      <c r="E342" s="34"/>
      <c r="F342" s="37" t="s">
        <v>78</v>
      </c>
      <c r="G342" s="357"/>
      <c r="H342" s="366"/>
      <c r="I342" s="367"/>
      <c r="J342" s="367"/>
      <c r="K342" s="368"/>
      <c r="L342" s="371"/>
      <c r="M342" s="367"/>
      <c r="N342" s="367"/>
      <c r="O342" s="367"/>
      <c r="P342" s="367"/>
      <c r="Q342" s="367"/>
      <c r="R342" s="367"/>
      <c r="S342" s="367"/>
      <c r="T342" s="367"/>
      <c r="U342" s="372"/>
      <c r="V342" s="368"/>
      <c r="W342" s="369"/>
      <c r="Y342" s="383"/>
      <c r="AA342" s="456" t="s">
        <v>192</v>
      </c>
      <c r="AB342" s="519" t="s">
        <v>483</v>
      </c>
      <c r="AC342" s="456" t="s">
        <v>24</v>
      </c>
      <c r="AD342" s="466" t="s">
        <v>25</v>
      </c>
    </row>
    <row r="343" spans="2:30" outlineLevel="1" x14ac:dyDescent="0.2">
      <c r="B343" s="35"/>
      <c r="C343" s="33"/>
      <c r="D343" s="33"/>
      <c r="E343" s="34"/>
      <c r="F343" s="37" t="s">
        <v>80</v>
      </c>
      <c r="G343" s="357"/>
      <c r="H343" s="366"/>
      <c r="I343" s="367"/>
      <c r="J343" s="367"/>
      <c r="K343" s="368"/>
      <c r="L343" s="371"/>
      <c r="M343" s="367"/>
      <c r="N343" s="367"/>
      <c r="O343" s="367"/>
      <c r="P343" s="367"/>
      <c r="Q343" s="367"/>
      <c r="R343" s="367"/>
      <c r="S343" s="367"/>
      <c r="T343" s="367"/>
      <c r="U343" s="372"/>
      <c r="V343" s="368"/>
      <c r="W343" s="369"/>
      <c r="Y343" s="383"/>
      <c r="AA343" s="456" t="s">
        <v>192</v>
      </c>
      <c r="AB343" s="519" t="s">
        <v>484</v>
      </c>
      <c r="AC343" s="456" t="s">
        <v>24</v>
      </c>
      <c r="AD343" s="466" t="s">
        <v>25</v>
      </c>
    </row>
    <row r="344" spans="2:30" x14ac:dyDescent="0.2">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0"/>
      <c r="AA344" s="457"/>
      <c r="AB344" s="451"/>
      <c r="AC344" s="451"/>
      <c r="AD344" s="463" t="s">
        <v>21</v>
      </c>
    </row>
    <row r="345" spans="2:30" outlineLevel="1" x14ac:dyDescent="0.2">
      <c r="B345" s="35"/>
      <c r="C345" s="33"/>
      <c r="D345" s="33"/>
      <c r="E345" s="34"/>
      <c r="F345" s="37" t="s">
        <v>83</v>
      </c>
      <c r="G345" s="357"/>
      <c r="H345" s="366"/>
      <c r="I345" s="367"/>
      <c r="J345" s="367"/>
      <c r="K345" s="368"/>
      <c r="L345" s="371"/>
      <c r="M345" s="367"/>
      <c r="N345" s="367"/>
      <c r="O345" s="367"/>
      <c r="P345" s="367"/>
      <c r="Q345" s="367"/>
      <c r="R345" s="367"/>
      <c r="S345" s="367"/>
      <c r="T345" s="367"/>
      <c r="U345" s="372"/>
      <c r="V345" s="368"/>
      <c r="W345" s="369"/>
      <c r="Y345" s="383"/>
      <c r="AA345" s="456" t="s">
        <v>192</v>
      </c>
      <c r="AB345" s="519" t="s">
        <v>485</v>
      </c>
      <c r="AC345" s="456" t="s">
        <v>24</v>
      </c>
      <c r="AD345" s="466" t="s">
        <v>25</v>
      </c>
    </row>
    <row r="346" spans="2:30" outlineLevel="1" x14ac:dyDescent="0.2">
      <c r="B346" s="35"/>
      <c r="C346" s="33"/>
      <c r="D346" s="33"/>
      <c r="E346" s="34"/>
      <c r="F346" s="37" t="s">
        <v>85</v>
      </c>
      <c r="G346" s="357"/>
      <c r="H346" s="366"/>
      <c r="I346" s="367"/>
      <c r="J346" s="367"/>
      <c r="K346" s="368"/>
      <c r="L346" s="371"/>
      <c r="M346" s="367"/>
      <c r="N346" s="367"/>
      <c r="O346" s="367"/>
      <c r="P346" s="367"/>
      <c r="Q346" s="367"/>
      <c r="R346" s="367"/>
      <c r="S346" s="367"/>
      <c r="T346" s="367"/>
      <c r="U346" s="372"/>
      <c r="V346" s="368"/>
      <c r="W346" s="369"/>
      <c r="Y346" s="383"/>
      <c r="AA346" s="456" t="s">
        <v>192</v>
      </c>
      <c r="AB346" s="519" t="s">
        <v>486</v>
      </c>
      <c r="AC346" s="456" t="s">
        <v>24</v>
      </c>
      <c r="AD346" s="466" t="s">
        <v>25</v>
      </c>
    </row>
    <row r="347" spans="2:30" x14ac:dyDescent="0.2">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0"/>
      <c r="AA347" s="457"/>
      <c r="AB347" s="451"/>
      <c r="AC347" s="451"/>
      <c r="AD347" s="463" t="s">
        <v>21</v>
      </c>
    </row>
    <row r="348" spans="2:30" outlineLevel="1" x14ac:dyDescent="0.2">
      <c r="B348" s="35"/>
      <c r="C348" s="33"/>
      <c r="D348" s="33"/>
      <c r="E348" s="34"/>
      <c r="F348" s="37" t="s">
        <v>88</v>
      </c>
      <c r="G348" s="357"/>
      <c r="H348" s="366"/>
      <c r="I348" s="367"/>
      <c r="J348" s="367"/>
      <c r="K348" s="368"/>
      <c r="L348" s="371"/>
      <c r="M348" s="367"/>
      <c r="N348" s="367"/>
      <c r="O348" s="367"/>
      <c r="P348" s="367"/>
      <c r="Q348" s="367"/>
      <c r="R348" s="367"/>
      <c r="S348" s="367"/>
      <c r="T348" s="367"/>
      <c r="U348" s="372"/>
      <c r="V348" s="368"/>
      <c r="W348" s="369"/>
      <c r="Y348" s="383"/>
      <c r="AA348" s="456" t="s">
        <v>192</v>
      </c>
      <c r="AB348" s="519" t="s">
        <v>487</v>
      </c>
      <c r="AC348" s="456" t="s">
        <v>24</v>
      </c>
      <c r="AD348" s="466" t="s">
        <v>25</v>
      </c>
    </row>
    <row r="349" spans="2:30" outlineLevel="1" x14ac:dyDescent="0.2">
      <c r="B349" s="35"/>
      <c r="C349" s="33"/>
      <c r="D349" s="33"/>
      <c r="E349" s="34"/>
      <c r="F349" s="37" t="s">
        <v>90</v>
      </c>
      <c r="G349" s="357"/>
      <c r="H349" s="366"/>
      <c r="I349" s="367"/>
      <c r="J349" s="367"/>
      <c r="K349" s="368"/>
      <c r="L349" s="371"/>
      <c r="M349" s="367"/>
      <c r="N349" s="367"/>
      <c r="O349" s="367"/>
      <c r="P349" s="367"/>
      <c r="Q349" s="367"/>
      <c r="R349" s="367"/>
      <c r="S349" s="367"/>
      <c r="T349" s="367"/>
      <c r="U349" s="372"/>
      <c r="V349" s="368"/>
      <c r="W349" s="369"/>
      <c r="Y349" s="383"/>
      <c r="AA349" s="456" t="s">
        <v>192</v>
      </c>
      <c r="AB349" s="519" t="s">
        <v>488</v>
      </c>
      <c r="AC349" s="456" t="s">
        <v>24</v>
      </c>
      <c r="AD349" s="466" t="s">
        <v>25</v>
      </c>
    </row>
    <row r="350" spans="2:30" outlineLevel="1" x14ac:dyDescent="0.2">
      <c r="B350" s="35"/>
      <c r="C350" s="33"/>
      <c r="D350" s="33"/>
      <c r="E350" s="34"/>
      <c r="F350" s="37" t="s">
        <v>92</v>
      </c>
      <c r="G350" s="357"/>
      <c r="H350" s="366"/>
      <c r="I350" s="367"/>
      <c r="J350" s="367"/>
      <c r="K350" s="368"/>
      <c r="L350" s="371"/>
      <c r="M350" s="367"/>
      <c r="N350" s="367"/>
      <c r="O350" s="367"/>
      <c r="P350" s="367"/>
      <c r="Q350" s="367"/>
      <c r="R350" s="367"/>
      <c r="S350" s="367"/>
      <c r="T350" s="367"/>
      <c r="U350" s="372"/>
      <c r="V350" s="368"/>
      <c r="W350" s="369"/>
      <c r="Y350" s="383"/>
      <c r="AA350" s="456" t="s">
        <v>192</v>
      </c>
      <c r="AB350" s="519" t="s">
        <v>489</v>
      </c>
      <c r="AC350" s="456" t="s">
        <v>24</v>
      </c>
      <c r="AD350" s="466" t="s">
        <v>25</v>
      </c>
    </row>
    <row r="351" spans="2:30" x14ac:dyDescent="0.2">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0"/>
      <c r="AA351" s="457"/>
      <c r="AB351" s="451"/>
      <c r="AC351" s="451"/>
      <c r="AD351" s="463" t="s">
        <v>21</v>
      </c>
    </row>
    <row r="352" spans="2:30" outlineLevel="1" x14ac:dyDescent="0.2">
      <c r="B352" s="35"/>
      <c r="C352" s="33"/>
      <c r="D352" s="33"/>
      <c r="E352" s="34"/>
      <c r="F352" s="36" t="s">
        <v>94</v>
      </c>
      <c r="G352" s="357"/>
      <c r="H352" s="366"/>
      <c r="I352" s="367"/>
      <c r="J352" s="367"/>
      <c r="K352" s="368"/>
      <c r="L352" s="371"/>
      <c r="M352" s="367"/>
      <c r="N352" s="367"/>
      <c r="O352" s="367"/>
      <c r="P352" s="367"/>
      <c r="Q352" s="367"/>
      <c r="R352" s="367"/>
      <c r="S352" s="367"/>
      <c r="T352" s="367"/>
      <c r="U352" s="372"/>
      <c r="V352" s="368"/>
      <c r="W352" s="369"/>
      <c r="Y352" s="383"/>
      <c r="AA352" s="456" t="s">
        <v>192</v>
      </c>
      <c r="AB352" s="519" t="s">
        <v>490</v>
      </c>
      <c r="AC352" s="456" t="s">
        <v>24</v>
      </c>
      <c r="AD352" s="466" t="s">
        <v>25</v>
      </c>
    </row>
    <row r="353" spans="2:30" x14ac:dyDescent="0.2">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0"/>
      <c r="AA353" s="458"/>
      <c r="AB353" s="452"/>
      <c r="AC353" s="452"/>
      <c r="AD353" s="453"/>
    </row>
    <row r="354" spans="2:30" x14ac:dyDescent="0.2">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0"/>
      <c r="AA354" s="460"/>
      <c r="AB354" s="454"/>
      <c r="AC354" s="454"/>
      <c r="AD354" s="463" t="s">
        <v>21</v>
      </c>
    </row>
    <row r="355" spans="2:30" outlineLevel="1" x14ac:dyDescent="0.2">
      <c r="B355" s="35"/>
      <c r="C355" s="33"/>
      <c r="D355" s="33"/>
      <c r="E355" s="34"/>
      <c r="F355" s="37" t="s">
        <v>98</v>
      </c>
      <c r="G355" s="357"/>
      <c r="H355" s="366"/>
      <c r="I355" s="367"/>
      <c r="J355" s="367"/>
      <c r="K355" s="368"/>
      <c r="L355" s="371"/>
      <c r="M355" s="367"/>
      <c r="N355" s="367"/>
      <c r="O355" s="367"/>
      <c r="P355" s="367"/>
      <c r="Q355" s="367"/>
      <c r="R355" s="367"/>
      <c r="S355" s="367"/>
      <c r="T355" s="367"/>
      <c r="U355" s="372"/>
      <c r="V355" s="368"/>
      <c r="W355" s="369"/>
      <c r="Y355" s="383"/>
      <c r="AA355" s="456" t="s">
        <v>192</v>
      </c>
      <c r="AB355" s="519" t="s">
        <v>491</v>
      </c>
      <c r="AC355" s="456" t="s">
        <v>24</v>
      </c>
      <c r="AD355" s="466" t="s">
        <v>25</v>
      </c>
    </row>
    <row r="356" spans="2:30" outlineLevel="1" x14ac:dyDescent="0.2">
      <c r="B356" s="35"/>
      <c r="C356" s="33"/>
      <c r="D356" s="33"/>
      <c r="E356" s="34"/>
      <c r="F356" s="37" t="s">
        <v>100</v>
      </c>
      <c r="G356" s="357"/>
      <c r="H356" s="366"/>
      <c r="I356" s="367"/>
      <c r="J356" s="367"/>
      <c r="K356" s="368"/>
      <c r="L356" s="371"/>
      <c r="M356" s="367"/>
      <c r="N356" s="367"/>
      <c r="O356" s="367"/>
      <c r="P356" s="367"/>
      <c r="Q356" s="367"/>
      <c r="R356" s="367"/>
      <c r="S356" s="367"/>
      <c r="T356" s="367"/>
      <c r="U356" s="372"/>
      <c r="V356" s="368"/>
      <c r="W356" s="369"/>
      <c r="Y356" s="383"/>
      <c r="AA356" s="456" t="s">
        <v>192</v>
      </c>
      <c r="AB356" s="519" t="s">
        <v>492</v>
      </c>
      <c r="AC356" s="456" t="s">
        <v>24</v>
      </c>
      <c r="AD356" s="466" t="s">
        <v>25</v>
      </c>
    </row>
    <row r="357" spans="2:30" x14ac:dyDescent="0.2">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0"/>
      <c r="AA357" s="457"/>
      <c r="AB357" s="451"/>
      <c r="AC357" s="451"/>
      <c r="AD357" s="463" t="s">
        <v>21</v>
      </c>
    </row>
    <row r="358" spans="2:30" outlineLevel="1" x14ac:dyDescent="0.2">
      <c r="B358" s="35"/>
      <c r="C358" s="33"/>
      <c r="D358" s="33"/>
      <c r="E358" s="34"/>
      <c r="F358" s="37" t="s">
        <v>103</v>
      </c>
      <c r="G358" s="357"/>
      <c r="H358" s="366"/>
      <c r="I358" s="367"/>
      <c r="J358" s="367"/>
      <c r="K358" s="368"/>
      <c r="L358" s="371"/>
      <c r="M358" s="370"/>
      <c r="N358" s="370"/>
      <c r="O358" s="370"/>
      <c r="P358" s="370"/>
      <c r="Q358" s="370"/>
      <c r="R358" s="370"/>
      <c r="S358" s="370"/>
      <c r="T358" s="370"/>
      <c r="U358" s="372"/>
      <c r="V358" s="368"/>
      <c r="W358" s="369"/>
      <c r="Y358" s="383"/>
      <c r="AA358" s="456" t="s">
        <v>192</v>
      </c>
      <c r="AB358" s="519" t="s">
        <v>493</v>
      </c>
      <c r="AC358" s="456" t="s">
        <v>24</v>
      </c>
      <c r="AD358" s="466" t="s">
        <v>25</v>
      </c>
    </row>
    <row r="359" spans="2:30" outlineLevel="1" x14ac:dyDescent="0.2">
      <c r="B359" s="35"/>
      <c r="C359" s="33"/>
      <c r="D359" s="33"/>
      <c r="E359" s="34"/>
      <c r="F359" s="37" t="s">
        <v>105</v>
      </c>
      <c r="G359" s="357"/>
      <c r="H359" s="366"/>
      <c r="I359" s="367"/>
      <c r="J359" s="367"/>
      <c r="K359" s="368"/>
      <c r="L359" s="371"/>
      <c r="M359" s="367"/>
      <c r="N359" s="367"/>
      <c r="O359" s="367"/>
      <c r="P359" s="367"/>
      <c r="Q359" s="367"/>
      <c r="R359" s="367"/>
      <c r="S359" s="367"/>
      <c r="T359" s="367"/>
      <c r="U359" s="372"/>
      <c r="V359" s="368"/>
      <c r="W359" s="369"/>
      <c r="Y359" s="383"/>
      <c r="AA359" s="456" t="s">
        <v>192</v>
      </c>
      <c r="AB359" s="519" t="s">
        <v>494</v>
      </c>
      <c r="AC359" s="456" t="s">
        <v>24</v>
      </c>
      <c r="AD359" s="466" t="s">
        <v>25</v>
      </c>
    </row>
    <row r="360" spans="2:30" x14ac:dyDescent="0.2">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0"/>
      <c r="AA360" s="457"/>
      <c r="AB360" s="451"/>
      <c r="AC360" s="451"/>
      <c r="AD360" s="463" t="s">
        <v>21</v>
      </c>
    </row>
    <row r="361" spans="2:30" outlineLevel="1" x14ac:dyDescent="0.2">
      <c r="B361" s="35"/>
      <c r="C361" s="33"/>
      <c r="D361" s="33"/>
      <c r="E361" s="34"/>
      <c r="F361" s="36" t="s">
        <v>107</v>
      </c>
      <c r="G361" s="357"/>
      <c r="H361" s="366"/>
      <c r="I361" s="367"/>
      <c r="J361" s="367"/>
      <c r="K361" s="368"/>
      <c r="L361" s="371"/>
      <c r="M361" s="367"/>
      <c r="N361" s="367"/>
      <c r="O361" s="367"/>
      <c r="P361" s="367"/>
      <c r="Q361" s="367"/>
      <c r="R361" s="367"/>
      <c r="S361" s="367"/>
      <c r="T361" s="367"/>
      <c r="U361" s="372"/>
      <c r="V361" s="368"/>
      <c r="W361" s="369"/>
      <c r="Y361" s="383"/>
      <c r="AA361" s="456" t="s">
        <v>192</v>
      </c>
      <c r="AB361" s="519" t="s">
        <v>495</v>
      </c>
      <c r="AC361" s="456" t="s">
        <v>24</v>
      </c>
      <c r="AD361" s="466" t="s">
        <v>25</v>
      </c>
    </row>
    <row r="362" spans="2:30" x14ac:dyDescent="0.2">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0"/>
      <c r="AA362" s="457"/>
      <c r="AB362" s="451"/>
      <c r="AC362" s="451"/>
      <c r="AD362" s="463" t="s">
        <v>21</v>
      </c>
    </row>
    <row r="363" spans="2:30" outlineLevel="1" x14ac:dyDescent="0.2">
      <c r="B363" s="35"/>
      <c r="C363" s="33"/>
      <c r="D363" s="33"/>
      <c r="E363" s="34"/>
      <c r="F363" s="37" t="s">
        <v>110</v>
      </c>
      <c r="G363" s="357"/>
      <c r="H363" s="366"/>
      <c r="I363" s="367"/>
      <c r="J363" s="367"/>
      <c r="K363" s="368"/>
      <c r="L363" s="371"/>
      <c r="M363" s="367"/>
      <c r="N363" s="367"/>
      <c r="O363" s="367"/>
      <c r="P363" s="367"/>
      <c r="Q363" s="367"/>
      <c r="R363" s="367"/>
      <c r="S363" s="367"/>
      <c r="T363" s="367"/>
      <c r="U363" s="372"/>
      <c r="V363" s="368"/>
      <c r="W363" s="369"/>
      <c r="Y363" s="383"/>
      <c r="AA363" s="456" t="s">
        <v>192</v>
      </c>
      <c r="AB363" s="519" t="s">
        <v>496</v>
      </c>
      <c r="AC363" s="456" t="s">
        <v>24</v>
      </c>
      <c r="AD363" s="466" t="s">
        <v>25</v>
      </c>
    </row>
    <row r="364" spans="2:30" outlineLevel="1" x14ac:dyDescent="0.2">
      <c r="B364" s="35"/>
      <c r="C364" s="33"/>
      <c r="D364" s="33"/>
      <c r="E364" s="34"/>
      <c r="F364" s="37" t="s">
        <v>111</v>
      </c>
      <c r="G364" s="357"/>
      <c r="H364" s="366"/>
      <c r="I364" s="367"/>
      <c r="J364" s="367"/>
      <c r="K364" s="368"/>
      <c r="L364" s="371"/>
      <c r="M364" s="367"/>
      <c r="N364" s="367"/>
      <c r="O364" s="367"/>
      <c r="P364" s="367"/>
      <c r="Q364" s="367"/>
      <c r="R364" s="367"/>
      <c r="S364" s="367"/>
      <c r="T364" s="367"/>
      <c r="U364" s="372"/>
      <c r="V364" s="368"/>
      <c r="W364" s="369"/>
      <c r="Y364" s="383"/>
      <c r="AA364" s="456" t="s">
        <v>192</v>
      </c>
      <c r="AB364" s="519" t="s">
        <v>497</v>
      </c>
      <c r="AC364" s="456" t="s">
        <v>24</v>
      </c>
      <c r="AD364" s="466" t="s">
        <v>25</v>
      </c>
    </row>
    <row r="365" spans="2:30" outlineLevel="1" x14ac:dyDescent="0.2">
      <c r="B365" s="35"/>
      <c r="C365" s="33"/>
      <c r="D365" s="33"/>
      <c r="E365" s="34"/>
      <c r="F365" s="37" t="s">
        <v>112</v>
      </c>
      <c r="G365" s="357"/>
      <c r="H365" s="366"/>
      <c r="I365" s="367"/>
      <c r="J365" s="367"/>
      <c r="K365" s="368"/>
      <c r="L365" s="371"/>
      <c r="M365" s="367"/>
      <c r="N365" s="367"/>
      <c r="O365" s="367"/>
      <c r="P365" s="367"/>
      <c r="Q365" s="367"/>
      <c r="R365" s="367"/>
      <c r="S365" s="367"/>
      <c r="T365" s="367"/>
      <c r="U365" s="372"/>
      <c r="V365" s="368"/>
      <c r="W365" s="369"/>
      <c r="Y365" s="383"/>
      <c r="AA365" s="456" t="s">
        <v>192</v>
      </c>
      <c r="AB365" s="519" t="s">
        <v>498</v>
      </c>
      <c r="AC365" s="456" t="s">
        <v>24</v>
      </c>
      <c r="AD365" s="466" t="s">
        <v>25</v>
      </c>
    </row>
    <row r="366" spans="2:30" x14ac:dyDescent="0.2">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0"/>
      <c r="AA366" s="457"/>
      <c r="AB366" s="451"/>
      <c r="AC366" s="451"/>
      <c r="AD366" s="463" t="s">
        <v>21</v>
      </c>
    </row>
    <row r="367" spans="2:30" outlineLevel="1" x14ac:dyDescent="0.2">
      <c r="B367" s="35"/>
      <c r="C367" s="33"/>
      <c r="D367" s="33"/>
      <c r="E367" s="34"/>
      <c r="F367" s="37" t="s">
        <v>114</v>
      </c>
      <c r="G367" s="357"/>
      <c r="H367" s="77"/>
      <c r="I367" s="73"/>
      <c r="J367" s="73"/>
      <c r="K367" s="74"/>
      <c r="L367" s="58"/>
      <c r="M367" s="43"/>
      <c r="N367" s="43"/>
      <c r="O367" s="43"/>
      <c r="P367" s="43"/>
      <c r="Q367" s="43"/>
      <c r="R367" s="43"/>
      <c r="S367" s="43"/>
      <c r="T367" s="43"/>
      <c r="U367" s="43"/>
      <c r="V367" s="46"/>
      <c r="W367" s="46"/>
      <c r="Y367" s="383"/>
      <c r="AA367" s="456" t="s">
        <v>192</v>
      </c>
      <c r="AB367" s="455" t="s">
        <v>18</v>
      </c>
      <c r="AC367" s="455" t="s">
        <v>18</v>
      </c>
      <c r="AD367" s="464" t="s">
        <v>19</v>
      </c>
    </row>
    <row r="368" spans="2:30" outlineLevel="1" x14ac:dyDescent="0.2">
      <c r="B368" s="35"/>
      <c r="C368" s="33"/>
      <c r="D368" s="33"/>
      <c r="E368" s="34"/>
      <c r="F368" s="37" t="s">
        <v>116</v>
      </c>
      <c r="G368" s="357"/>
      <c r="H368" s="77"/>
      <c r="I368" s="73"/>
      <c r="J368" s="73"/>
      <c r="K368" s="74"/>
      <c r="L368" s="58"/>
      <c r="M368" s="43"/>
      <c r="N368" s="43"/>
      <c r="O368" s="43"/>
      <c r="P368" s="43"/>
      <c r="Q368" s="43"/>
      <c r="R368" s="43"/>
      <c r="S368" s="43"/>
      <c r="T368" s="43"/>
      <c r="U368" s="43"/>
      <c r="V368" s="46"/>
      <c r="W368" s="46"/>
      <c r="Y368" s="383"/>
      <c r="AA368" s="456" t="s">
        <v>192</v>
      </c>
      <c r="AB368" s="455" t="s">
        <v>18</v>
      </c>
      <c r="AC368" s="455" t="s">
        <v>18</v>
      </c>
      <c r="AD368" s="464" t="s">
        <v>19</v>
      </c>
    </row>
    <row r="369" spans="2:30" x14ac:dyDescent="0.2">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2"/>
      <c r="AA369" s="458"/>
      <c r="AB369" s="452"/>
      <c r="AC369" s="452"/>
      <c r="AD369" s="453"/>
    </row>
    <row r="370" spans="2:30" x14ac:dyDescent="0.2">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0"/>
      <c r="AA370" s="459"/>
      <c r="AB370" s="453"/>
      <c r="AC370" s="453"/>
      <c r="AD370" s="453"/>
    </row>
    <row r="371" spans="2:30" x14ac:dyDescent="0.2">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0"/>
      <c r="AA371" s="460"/>
      <c r="AB371" s="454"/>
      <c r="AC371" s="454"/>
      <c r="AD371" s="463" t="s">
        <v>21</v>
      </c>
    </row>
    <row r="372" spans="2:30" outlineLevel="1" x14ac:dyDescent="0.2">
      <c r="B372" s="35"/>
      <c r="C372" s="33"/>
      <c r="D372" s="33"/>
      <c r="E372" s="34"/>
      <c r="F372" s="37" t="s">
        <v>34</v>
      </c>
      <c r="G372" s="355"/>
      <c r="H372" s="373"/>
      <c r="I372" s="374"/>
      <c r="J372" s="374"/>
      <c r="K372" s="377"/>
      <c r="L372" s="376"/>
      <c r="M372" s="375"/>
      <c r="N372" s="374"/>
      <c r="O372" s="374"/>
      <c r="P372" s="374"/>
      <c r="Q372" s="374"/>
      <c r="R372" s="374"/>
      <c r="S372" s="374"/>
      <c r="T372" s="374"/>
      <c r="U372" s="373"/>
      <c r="V372" s="377"/>
      <c r="W372" s="378"/>
      <c r="Y372" s="383"/>
      <c r="AA372" s="524" t="s">
        <v>500</v>
      </c>
      <c r="AB372" s="519" t="s">
        <v>501</v>
      </c>
      <c r="AC372" s="456" t="s">
        <v>24</v>
      </c>
      <c r="AD372" s="466" t="s">
        <v>25</v>
      </c>
    </row>
    <row r="373" spans="2:30" outlineLevel="1" x14ac:dyDescent="0.2">
      <c r="B373" s="35"/>
      <c r="C373" s="33"/>
      <c r="D373" s="33"/>
      <c r="E373" s="34"/>
      <c r="F373" s="37" t="s">
        <v>36</v>
      </c>
      <c r="G373" s="355"/>
      <c r="H373" s="373"/>
      <c r="I373" s="374"/>
      <c r="J373" s="374"/>
      <c r="K373" s="377"/>
      <c r="L373" s="376"/>
      <c r="M373" s="375"/>
      <c r="N373" s="374"/>
      <c r="O373" s="374"/>
      <c r="P373" s="374"/>
      <c r="Q373" s="374"/>
      <c r="R373" s="374"/>
      <c r="S373" s="374"/>
      <c r="T373" s="374"/>
      <c r="U373" s="373"/>
      <c r="V373" s="377"/>
      <c r="W373" s="378"/>
      <c r="Y373" s="383"/>
      <c r="AA373" s="524" t="s">
        <v>502</v>
      </c>
      <c r="AB373" s="519" t="s">
        <v>503</v>
      </c>
      <c r="AC373" s="456" t="s">
        <v>24</v>
      </c>
      <c r="AD373" s="466" t="s">
        <v>25</v>
      </c>
    </row>
    <row r="374" spans="2:30" outlineLevel="1" x14ac:dyDescent="0.2">
      <c r="B374" s="35"/>
      <c r="C374" s="33"/>
      <c r="D374" s="33"/>
      <c r="E374" s="34"/>
      <c r="F374" s="37" t="s">
        <v>38</v>
      </c>
      <c r="G374" s="355"/>
      <c r="H374" s="373"/>
      <c r="I374" s="374"/>
      <c r="J374" s="374"/>
      <c r="K374" s="377"/>
      <c r="L374" s="376"/>
      <c r="M374" s="375"/>
      <c r="N374" s="374"/>
      <c r="O374" s="374"/>
      <c r="P374" s="374"/>
      <c r="Q374" s="374"/>
      <c r="R374" s="374"/>
      <c r="S374" s="374"/>
      <c r="T374" s="374"/>
      <c r="U374" s="373"/>
      <c r="V374" s="377"/>
      <c r="W374" s="378"/>
      <c r="Y374" s="383"/>
      <c r="AA374" s="524" t="s">
        <v>504</v>
      </c>
      <c r="AB374" s="519" t="s">
        <v>505</v>
      </c>
      <c r="AC374" s="456" t="s">
        <v>24</v>
      </c>
      <c r="AD374" s="466" t="s">
        <v>25</v>
      </c>
    </row>
    <row r="375" spans="2:30" outlineLevel="1" x14ac:dyDescent="0.2">
      <c r="B375" s="35"/>
      <c r="C375" s="33"/>
      <c r="D375" s="33"/>
      <c r="E375" s="34"/>
      <c r="F375" s="37" t="s">
        <v>40</v>
      </c>
      <c r="G375" s="355"/>
      <c r="H375" s="373"/>
      <c r="I375" s="374"/>
      <c r="J375" s="374"/>
      <c r="K375" s="377"/>
      <c r="L375" s="376"/>
      <c r="M375" s="375"/>
      <c r="N375" s="374"/>
      <c r="O375" s="374"/>
      <c r="P375" s="374"/>
      <c r="Q375" s="374"/>
      <c r="R375" s="374"/>
      <c r="S375" s="374"/>
      <c r="T375" s="374"/>
      <c r="U375" s="373"/>
      <c r="V375" s="377"/>
      <c r="W375" s="378"/>
      <c r="Y375" s="383"/>
      <c r="AA375" s="524" t="s">
        <v>506</v>
      </c>
      <c r="AB375" s="519" t="s">
        <v>507</v>
      </c>
      <c r="AC375" s="456" t="s">
        <v>24</v>
      </c>
      <c r="AD375" s="466" t="s">
        <v>25</v>
      </c>
    </row>
    <row r="376" spans="2:30" x14ac:dyDescent="0.2">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0"/>
      <c r="AA376" s="457"/>
      <c r="AB376" s="451"/>
      <c r="AC376" s="451"/>
      <c r="AD376" s="463" t="s">
        <v>21</v>
      </c>
    </row>
    <row r="377" spans="2:30" outlineLevel="1" x14ac:dyDescent="0.2">
      <c r="B377" s="35"/>
      <c r="C377" s="33"/>
      <c r="D377" s="33"/>
      <c r="E377" s="34"/>
      <c r="F377" s="37" t="s">
        <v>43</v>
      </c>
      <c r="G377" s="355"/>
      <c r="H377" s="373"/>
      <c r="I377" s="374"/>
      <c r="J377" s="374"/>
      <c r="K377" s="377"/>
      <c r="L377" s="376"/>
      <c r="M377" s="375"/>
      <c r="N377" s="374"/>
      <c r="O377" s="374"/>
      <c r="P377" s="374"/>
      <c r="Q377" s="374"/>
      <c r="R377" s="374"/>
      <c r="S377" s="374"/>
      <c r="T377" s="374"/>
      <c r="U377" s="373"/>
      <c r="V377" s="377"/>
      <c r="W377" s="378"/>
      <c r="Y377" s="383"/>
      <c r="AA377" s="524" t="s">
        <v>508</v>
      </c>
      <c r="AB377" s="519" t="s">
        <v>509</v>
      </c>
      <c r="AC377" s="456" t="s">
        <v>24</v>
      </c>
      <c r="AD377" s="466" t="s">
        <v>25</v>
      </c>
    </row>
    <row r="378" spans="2:30" outlineLevel="1" x14ac:dyDescent="0.2">
      <c r="B378" s="35"/>
      <c r="C378" s="33"/>
      <c r="D378" s="33"/>
      <c r="E378" s="34"/>
      <c r="F378" s="37" t="s">
        <v>45</v>
      </c>
      <c r="G378" s="355"/>
      <c r="H378" s="373"/>
      <c r="I378" s="374"/>
      <c r="J378" s="374"/>
      <c r="K378" s="377"/>
      <c r="L378" s="376"/>
      <c r="M378" s="375"/>
      <c r="N378" s="374"/>
      <c r="O378" s="374"/>
      <c r="P378" s="374"/>
      <c r="Q378" s="374"/>
      <c r="R378" s="374"/>
      <c r="S378" s="374"/>
      <c r="T378" s="374"/>
      <c r="U378" s="373"/>
      <c r="V378" s="377"/>
      <c r="W378" s="378"/>
      <c r="Y378" s="383"/>
      <c r="AA378" s="524" t="s">
        <v>510</v>
      </c>
      <c r="AB378" s="519" t="s">
        <v>511</v>
      </c>
      <c r="AC378" s="456" t="s">
        <v>24</v>
      </c>
      <c r="AD378" s="466" t="s">
        <v>25</v>
      </c>
    </row>
    <row r="379" spans="2:30" outlineLevel="1" x14ac:dyDescent="0.2">
      <c r="B379" s="35"/>
      <c r="C379" s="33"/>
      <c r="D379" s="33"/>
      <c r="E379" s="34"/>
      <c r="F379" s="37" t="s">
        <v>47</v>
      </c>
      <c r="G379" s="355"/>
      <c r="H379" s="373"/>
      <c r="I379" s="374"/>
      <c r="J379" s="374"/>
      <c r="K379" s="377"/>
      <c r="L379" s="376"/>
      <c r="M379" s="375"/>
      <c r="N379" s="374"/>
      <c r="O379" s="374"/>
      <c r="P379" s="374"/>
      <c r="Q379" s="374"/>
      <c r="R379" s="374"/>
      <c r="S379" s="374"/>
      <c r="T379" s="374"/>
      <c r="U379" s="373"/>
      <c r="V379" s="377"/>
      <c r="W379" s="378"/>
      <c r="Y379" s="383"/>
      <c r="AA379" s="524" t="s">
        <v>512</v>
      </c>
      <c r="AB379" s="519" t="s">
        <v>513</v>
      </c>
      <c r="AC379" s="456" t="s">
        <v>24</v>
      </c>
      <c r="AD379" s="466" t="s">
        <v>25</v>
      </c>
    </row>
    <row r="380" spans="2:30" outlineLevel="1" x14ac:dyDescent="0.2">
      <c r="B380" s="35"/>
      <c r="C380" s="33"/>
      <c r="D380" s="33"/>
      <c r="E380" s="34"/>
      <c r="F380" s="37" t="s">
        <v>49</v>
      </c>
      <c r="G380" s="355"/>
      <c r="H380" s="373"/>
      <c r="I380" s="374"/>
      <c r="J380" s="374"/>
      <c r="K380" s="377"/>
      <c r="L380" s="376"/>
      <c r="M380" s="375"/>
      <c r="N380" s="374"/>
      <c r="O380" s="374"/>
      <c r="P380" s="374"/>
      <c r="Q380" s="374"/>
      <c r="R380" s="374"/>
      <c r="S380" s="374"/>
      <c r="T380" s="374"/>
      <c r="U380" s="373"/>
      <c r="V380" s="377"/>
      <c r="W380" s="378"/>
      <c r="Y380" s="383"/>
      <c r="AA380" s="524" t="s">
        <v>514</v>
      </c>
      <c r="AB380" s="519" t="s">
        <v>515</v>
      </c>
      <c r="AC380" s="456" t="s">
        <v>24</v>
      </c>
      <c r="AD380" s="466" t="s">
        <v>25</v>
      </c>
    </row>
    <row r="381" spans="2:30" x14ac:dyDescent="0.2">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0"/>
      <c r="AA381" s="457"/>
      <c r="AB381" s="451"/>
      <c r="AC381" s="451"/>
      <c r="AD381" s="463" t="s">
        <v>21</v>
      </c>
    </row>
    <row r="382" spans="2:30" outlineLevel="1" x14ac:dyDescent="0.2">
      <c r="B382" s="35"/>
      <c r="C382" s="33"/>
      <c r="D382" s="33"/>
      <c r="E382" s="34"/>
      <c r="F382" s="36" t="s">
        <v>51</v>
      </c>
      <c r="G382" s="355"/>
      <c r="H382" s="373"/>
      <c r="I382" s="374"/>
      <c r="J382" s="374"/>
      <c r="K382" s="377"/>
      <c r="L382" s="376"/>
      <c r="M382" s="375"/>
      <c r="N382" s="374"/>
      <c r="O382" s="374"/>
      <c r="P382" s="374"/>
      <c r="Q382" s="374"/>
      <c r="R382" s="374"/>
      <c r="S382" s="374"/>
      <c r="T382" s="374"/>
      <c r="U382" s="373"/>
      <c r="V382" s="377"/>
      <c r="W382" s="378"/>
      <c r="Y382" s="383"/>
      <c r="AA382" s="524" t="s">
        <v>516</v>
      </c>
      <c r="AB382" s="519" t="s">
        <v>517</v>
      </c>
      <c r="AC382" s="456" t="s">
        <v>24</v>
      </c>
      <c r="AD382" s="466" t="s">
        <v>25</v>
      </c>
    </row>
    <row r="383" spans="2:30" x14ac:dyDescent="0.2">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0"/>
      <c r="AA383" s="458"/>
      <c r="AB383" s="452"/>
      <c r="AC383" s="452"/>
      <c r="AD383" s="453"/>
    </row>
    <row r="384" spans="2:30" x14ac:dyDescent="0.2">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0"/>
      <c r="AA384" s="460"/>
      <c r="AB384" s="454"/>
      <c r="AC384" s="454"/>
      <c r="AD384" s="463" t="s">
        <v>21</v>
      </c>
    </row>
    <row r="385" spans="2:30" outlineLevel="1" x14ac:dyDescent="0.2">
      <c r="B385" s="35"/>
      <c r="C385" s="33"/>
      <c r="D385" s="33"/>
      <c r="E385" s="71"/>
      <c r="F385" s="37" t="s">
        <v>55</v>
      </c>
      <c r="G385" s="355"/>
      <c r="H385" s="373"/>
      <c r="I385" s="374"/>
      <c r="J385" s="374"/>
      <c r="K385" s="377"/>
      <c r="L385" s="376"/>
      <c r="M385" s="375"/>
      <c r="N385" s="374"/>
      <c r="O385" s="374"/>
      <c r="P385" s="374"/>
      <c r="Q385" s="374"/>
      <c r="R385" s="374"/>
      <c r="S385" s="374"/>
      <c r="T385" s="374"/>
      <c r="U385" s="373"/>
      <c r="V385" s="377"/>
      <c r="W385" s="378"/>
      <c r="Y385" s="383"/>
      <c r="AA385" s="524" t="s">
        <v>518</v>
      </c>
      <c r="AB385" s="519" t="s">
        <v>519</v>
      </c>
      <c r="AC385" s="456" t="s">
        <v>24</v>
      </c>
      <c r="AD385" s="466" t="s">
        <v>25</v>
      </c>
    </row>
    <row r="386" spans="2:30" outlineLevel="1" x14ac:dyDescent="0.2">
      <c r="B386" s="35"/>
      <c r="C386" s="33"/>
      <c r="D386" s="33"/>
      <c r="E386" s="34"/>
      <c r="F386" s="36" t="s">
        <v>57</v>
      </c>
      <c r="G386" s="355"/>
      <c r="H386" s="373"/>
      <c r="I386" s="374"/>
      <c r="J386" s="374"/>
      <c r="K386" s="377"/>
      <c r="L386" s="376"/>
      <c r="M386" s="375"/>
      <c r="N386" s="374"/>
      <c r="O386" s="374"/>
      <c r="P386" s="374"/>
      <c r="Q386" s="374"/>
      <c r="R386" s="374"/>
      <c r="S386" s="374"/>
      <c r="T386" s="374"/>
      <c r="U386" s="373"/>
      <c r="V386" s="377"/>
      <c r="W386" s="378"/>
      <c r="Y386" s="383"/>
      <c r="AA386" s="524" t="s">
        <v>520</v>
      </c>
      <c r="AB386" s="519" t="s">
        <v>521</v>
      </c>
      <c r="AC386" s="456" t="s">
        <v>24</v>
      </c>
      <c r="AD386" s="466" t="s">
        <v>25</v>
      </c>
    </row>
    <row r="387" spans="2:30" x14ac:dyDescent="0.2">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0"/>
      <c r="AA387" s="457"/>
      <c r="AB387" s="451"/>
      <c r="AC387" s="451"/>
      <c r="AD387" s="463" t="s">
        <v>21</v>
      </c>
    </row>
    <row r="388" spans="2:30" outlineLevel="1" x14ac:dyDescent="0.2">
      <c r="B388" s="35"/>
      <c r="C388" s="33"/>
      <c r="D388" s="33"/>
      <c r="E388" s="34"/>
      <c r="F388" s="37" t="s">
        <v>60</v>
      </c>
      <c r="G388" s="355"/>
      <c r="H388" s="373"/>
      <c r="I388" s="374"/>
      <c r="J388" s="374"/>
      <c r="K388" s="377"/>
      <c r="L388" s="376"/>
      <c r="M388" s="374"/>
      <c r="N388" s="374"/>
      <c r="O388" s="374"/>
      <c r="P388" s="374"/>
      <c r="Q388" s="374"/>
      <c r="R388" s="374"/>
      <c r="S388" s="374"/>
      <c r="T388" s="374"/>
      <c r="U388" s="373"/>
      <c r="V388" s="377"/>
      <c r="W388" s="378"/>
      <c r="Y388" s="383"/>
      <c r="AA388" s="524" t="s">
        <v>522</v>
      </c>
      <c r="AB388" s="519" t="s">
        <v>523</v>
      </c>
      <c r="AC388" s="456" t="s">
        <v>24</v>
      </c>
      <c r="AD388" s="466" t="s">
        <v>25</v>
      </c>
    </row>
    <row r="389" spans="2:30" outlineLevel="1" x14ac:dyDescent="0.2">
      <c r="B389" s="35"/>
      <c r="C389" s="33"/>
      <c r="D389" s="33"/>
      <c r="E389" s="34"/>
      <c r="F389" s="36" t="s">
        <v>62</v>
      </c>
      <c r="G389" s="355"/>
      <c r="H389" s="373"/>
      <c r="I389" s="374"/>
      <c r="J389" s="374"/>
      <c r="K389" s="377"/>
      <c r="L389" s="376"/>
      <c r="M389" s="374"/>
      <c r="N389" s="374"/>
      <c r="O389" s="374"/>
      <c r="P389" s="374"/>
      <c r="Q389" s="374"/>
      <c r="R389" s="374"/>
      <c r="S389" s="374"/>
      <c r="T389" s="374"/>
      <c r="U389" s="373"/>
      <c r="V389" s="377"/>
      <c r="W389" s="378"/>
      <c r="Y389" s="383"/>
      <c r="AA389" s="524" t="s">
        <v>524</v>
      </c>
      <c r="AB389" s="519" t="s">
        <v>525</v>
      </c>
      <c r="AC389" s="456" t="s">
        <v>24</v>
      </c>
      <c r="AD389" s="466" t="s">
        <v>25</v>
      </c>
    </row>
    <row r="390" spans="2:30" x14ac:dyDescent="0.2">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0"/>
      <c r="AA390" s="457"/>
      <c r="AB390" s="451"/>
      <c r="AC390" s="451"/>
      <c r="AD390" s="463" t="s">
        <v>21</v>
      </c>
    </row>
    <row r="391" spans="2:30" outlineLevel="1" x14ac:dyDescent="0.2">
      <c r="B391" s="35"/>
      <c r="C391" s="33"/>
      <c r="D391" s="33"/>
      <c r="E391" s="34"/>
      <c r="F391" s="37" t="s">
        <v>65</v>
      </c>
      <c r="G391" s="355"/>
      <c r="H391" s="373"/>
      <c r="I391" s="374"/>
      <c r="J391" s="374"/>
      <c r="K391" s="377"/>
      <c r="L391" s="376"/>
      <c r="M391" s="375"/>
      <c r="N391" s="374"/>
      <c r="O391" s="374"/>
      <c r="P391" s="374"/>
      <c r="Q391" s="374"/>
      <c r="R391" s="374"/>
      <c r="S391" s="374"/>
      <c r="T391" s="374"/>
      <c r="U391" s="373"/>
      <c r="V391" s="377"/>
      <c r="W391" s="378"/>
      <c r="Y391" s="383"/>
      <c r="AA391" s="524" t="s">
        <v>526</v>
      </c>
      <c r="AB391" s="519" t="s">
        <v>527</v>
      </c>
      <c r="AC391" s="456" t="s">
        <v>24</v>
      </c>
      <c r="AD391" s="466" t="s">
        <v>25</v>
      </c>
    </row>
    <row r="392" spans="2:30" outlineLevel="1" x14ac:dyDescent="0.2">
      <c r="B392" s="35"/>
      <c r="C392" s="33"/>
      <c r="D392" s="33"/>
      <c r="E392" s="34"/>
      <c r="F392" s="36" t="s">
        <v>67</v>
      </c>
      <c r="G392" s="355"/>
      <c r="H392" s="373"/>
      <c r="I392" s="374"/>
      <c r="J392" s="374"/>
      <c r="K392" s="377"/>
      <c r="L392" s="376"/>
      <c r="M392" s="375"/>
      <c r="N392" s="374"/>
      <c r="O392" s="374"/>
      <c r="P392" s="374"/>
      <c r="Q392" s="374"/>
      <c r="R392" s="374"/>
      <c r="S392" s="374"/>
      <c r="T392" s="374"/>
      <c r="U392" s="373"/>
      <c r="V392" s="377"/>
      <c r="W392" s="378"/>
      <c r="Y392" s="383"/>
      <c r="AA392" s="524" t="s">
        <v>528</v>
      </c>
      <c r="AB392" s="519" t="s">
        <v>529</v>
      </c>
      <c r="AC392" s="456" t="s">
        <v>24</v>
      </c>
      <c r="AD392" s="466" t="s">
        <v>25</v>
      </c>
    </row>
    <row r="393" spans="2:30" x14ac:dyDescent="0.2">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0"/>
      <c r="AA393" s="458"/>
      <c r="AB393" s="452"/>
      <c r="AC393" s="452"/>
      <c r="AD393" s="453"/>
    </row>
    <row r="394" spans="2:30" x14ac:dyDescent="0.2">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0"/>
      <c r="AA394" s="460"/>
      <c r="AB394" s="454"/>
      <c r="AC394" s="454"/>
      <c r="AD394" s="463" t="s">
        <v>21</v>
      </c>
    </row>
    <row r="395" spans="2:30" outlineLevel="1" x14ac:dyDescent="0.2">
      <c r="B395" s="35"/>
      <c r="C395" s="33"/>
      <c r="D395" s="33"/>
      <c r="E395" s="34"/>
      <c r="F395" s="37" t="s">
        <v>71</v>
      </c>
      <c r="G395" s="355"/>
      <c r="H395" s="373"/>
      <c r="I395" s="374"/>
      <c r="J395" s="374"/>
      <c r="K395" s="377"/>
      <c r="L395" s="376"/>
      <c r="M395" s="375"/>
      <c r="N395" s="374"/>
      <c r="O395" s="374"/>
      <c r="P395" s="374"/>
      <c r="Q395" s="374"/>
      <c r="R395" s="374"/>
      <c r="S395" s="374"/>
      <c r="T395" s="374"/>
      <c r="U395" s="373"/>
      <c r="V395" s="377"/>
      <c r="W395" s="378"/>
      <c r="Y395" s="383"/>
      <c r="AA395" s="524" t="s">
        <v>530</v>
      </c>
      <c r="AB395" s="519" t="s">
        <v>531</v>
      </c>
      <c r="AC395" s="456" t="s">
        <v>24</v>
      </c>
      <c r="AD395" s="466" t="s">
        <v>25</v>
      </c>
    </row>
    <row r="396" spans="2:30" outlineLevel="1" x14ac:dyDescent="0.2">
      <c r="B396" s="35"/>
      <c r="C396" s="33"/>
      <c r="D396" s="33"/>
      <c r="E396" s="34"/>
      <c r="F396" s="37" t="s">
        <v>73</v>
      </c>
      <c r="G396" s="355"/>
      <c r="H396" s="373"/>
      <c r="I396" s="374"/>
      <c r="J396" s="374"/>
      <c r="K396" s="377"/>
      <c r="L396" s="376"/>
      <c r="M396" s="375"/>
      <c r="N396" s="374"/>
      <c r="O396" s="374"/>
      <c r="P396" s="374"/>
      <c r="Q396" s="374"/>
      <c r="R396" s="374"/>
      <c r="S396" s="374"/>
      <c r="T396" s="374"/>
      <c r="U396" s="373"/>
      <c r="V396" s="377"/>
      <c r="W396" s="378"/>
      <c r="Y396" s="383"/>
      <c r="AA396" s="524" t="s">
        <v>532</v>
      </c>
      <c r="AB396" s="519" t="s">
        <v>533</v>
      </c>
      <c r="AC396" s="456" t="s">
        <v>24</v>
      </c>
      <c r="AD396" s="466" t="s">
        <v>25</v>
      </c>
    </row>
    <row r="397" spans="2:30" x14ac:dyDescent="0.2">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0"/>
      <c r="AA397" s="457"/>
      <c r="AB397" s="451"/>
      <c r="AC397" s="451"/>
      <c r="AD397" s="463" t="s">
        <v>21</v>
      </c>
    </row>
    <row r="398" spans="2:30" outlineLevel="1" x14ac:dyDescent="0.2">
      <c r="B398" s="35"/>
      <c r="C398" s="33"/>
      <c r="D398" s="33"/>
      <c r="E398" s="34"/>
      <c r="F398" s="37" t="s">
        <v>76</v>
      </c>
      <c r="G398" s="355"/>
      <c r="H398" s="373"/>
      <c r="I398" s="374"/>
      <c r="J398" s="374"/>
      <c r="K398" s="377"/>
      <c r="L398" s="376"/>
      <c r="M398" s="375"/>
      <c r="N398" s="374"/>
      <c r="O398" s="374"/>
      <c r="P398" s="374"/>
      <c r="Q398" s="374"/>
      <c r="R398" s="374"/>
      <c r="S398" s="374"/>
      <c r="T398" s="374"/>
      <c r="U398" s="373"/>
      <c r="V398" s="377"/>
      <c r="W398" s="378"/>
      <c r="Y398" s="383"/>
      <c r="AA398" s="524" t="s">
        <v>534</v>
      </c>
      <c r="AB398" s="519" t="s">
        <v>535</v>
      </c>
      <c r="AC398" s="456" t="s">
        <v>24</v>
      </c>
      <c r="AD398" s="466" t="s">
        <v>25</v>
      </c>
    </row>
    <row r="399" spans="2:30" outlineLevel="1" x14ac:dyDescent="0.2">
      <c r="B399" s="35"/>
      <c r="C399" s="33"/>
      <c r="D399" s="33"/>
      <c r="E399" s="34"/>
      <c r="F399" s="37" t="s">
        <v>78</v>
      </c>
      <c r="G399" s="355"/>
      <c r="H399" s="373"/>
      <c r="I399" s="374"/>
      <c r="J399" s="374"/>
      <c r="K399" s="377"/>
      <c r="L399" s="376"/>
      <c r="M399" s="375"/>
      <c r="N399" s="374"/>
      <c r="O399" s="374"/>
      <c r="P399" s="374"/>
      <c r="Q399" s="374"/>
      <c r="R399" s="374"/>
      <c r="S399" s="374"/>
      <c r="T399" s="374"/>
      <c r="U399" s="373"/>
      <c r="V399" s="377"/>
      <c r="W399" s="378"/>
      <c r="Y399" s="383"/>
      <c r="AA399" s="524" t="s">
        <v>536</v>
      </c>
      <c r="AB399" s="519" t="s">
        <v>537</v>
      </c>
      <c r="AC399" s="456" t="s">
        <v>24</v>
      </c>
      <c r="AD399" s="466" t="s">
        <v>25</v>
      </c>
    </row>
    <row r="400" spans="2:30" outlineLevel="1" x14ac:dyDescent="0.2">
      <c r="B400" s="35"/>
      <c r="C400" s="33"/>
      <c r="D400" s="33"/>
      <c r="E400" s="34"/>
      <c r="F400" s="37" t="s">
        <v>80</v>
      </c>
      <c r="G400" s="355"/>
      <c r="H400" s="373"/>
      <c r="I400" s="374"/>
      <c r="J400" s="374"/>
      <c r="K400" s="377"/>
      <c r="L400" s="376"/>
      <c r="M400" s="375"/>
      <c r="N400" s="374"/>
      <c r="O400" s="374"/>
      <c r="P400" s="374"/>
      <c r="Q400" s="374"/>
      <c r="R400" s="374"/>
      <c r="S400" s="374"/>
      <c r="T400" s="374"/>
      <c r="U400" s="373"/>
      <c r="V400" s="377"/>
      <c r="W400" s="378"/>
      <c r="Y400" s="383"/>
      <c r="AA400" s="524" t="s">
        <v>538</v>
      </c>
      <c r="AB400" s="519" t="s">
        <v>539</v>
      </c>
      <c r="AC400" s="456" t="s">
        <v>24</v>
      </c>
      <c r="AD400" s="466" t="s">
        <v>25</v>
      </c>
    </row>
    <row r="401" spans="2:30" x14ac:dyDescent="0.2">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0"/>
      <c r="AA401" s="457"/>
      <c r="AB401" s="451"/>
      <c r="AC401" s="451"/>
      <c r="AD401" s="463" t="s">
        <v>21</v>
      </c>
    </row>
    <row r="402" spans="2:30" outlineLevel="1" x14ac:dyDescent="0.2">
      <c r="B402" s="35"/>
      <c r="C402" s="33"/>
      <c r="D402" s="33"/>
      <c r="E402" s="34"/>
      <c r="F402" s="37" t="s">
        <v>83</v>
      </c>
      <c r="G402" s="355"/>
      <c r="H402" s="373"/>
      <c r="I402" s="374"/>
      <c r="J402" s="374"/>
      <c r="K402" s="377"/>
      <c r="L402" s="376"/>
      <c r="M402" s="375"/>
      <c r="N402" s="374"/>
      <c r="O402" s="374"/>
      <c r="P402" s="374"/>
      <c r="Q402" s="374"/>
      <c r="R402" s="374"/>
      <c r="S402" s="374"/>
      <c r="T402" s="374"/>
      <c r="U402" s="373"/>
      <c r="V402" s="377"/>
      <c r="W402" s="378"/>
      <c r="Y402" s="383"/>
      <c r="AA402" s="524" t="s">
        <v>540</v>
      </c>
      <c r="AB402" s="519" t="s">
        <v>541</v>
      </c>
      <c r="AC402" s="456" t="s">
        <v>24</v>
      </c>
      <c r="AD402" s="466" t="s">
        <v>25</v>
      </c>
    </row>
    <row r="403" spans="2:30" outlineLevel="1" x14ac:dyDescent="0.2">
      <c r="B403" s="35"/>
      <c r="C403" s="33"/>
      <c r="D403" s="33"/>
      <c r="E403" s="34"/>
      <c r="F403" s="37" t="s">
        <v>85</v>
      </c>
      <c r="G403" s="355"/>
      <c r="H403" s="373"/>
      <c r="I403" s="374"/>
      <c r="J403" s="374"/>
      <c r="K403" s="377"/>
      <c r="L403" s="376"/>
      <c r="M403" s="375"/>
      <c r="N403" s="374"/>
      <c r="O403" s="374"/>
      <c r="P403" s="374"/>
      <c r="Q403" s="374"/>
      <c r="R403" s="374"/>
      <c r="S403" s="374"/>
      <c r="T403" s="374"/>
      <c r="U403" s="373"/>
      <c r="V403" s="377"/>
      <c r="W403" s="378"/>
      <c r="Y403" s="383"/>
      <c r="AA403" s="524" t="s">
        <v>542</v>
      </c>
      <c r="AB403" s="519" t="s">
        <v>543</v>
      </c>
      <c r="AC403" s="456" t="s">
        <v>24</v>
      </c>
      <c r="AD403" s="466" t="s">
        <v>25</v>
      </c>
    </row>
    <row r="404" spans="2:30" x14ac:dyDescent="0.2">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0"/>
      <c r="AA404" s="457"/>
      <c r="AB404" s="451"/>
      <c r="AC404" s="451"/>
      <c r="AD404" s="463" t="s">
        <v>21</v>
      </c>
    </row>
    <row r="405" spans="2:30" outlineLevel="1" x14ac:dyDescent="0.2">
      <c r="B405" s="35"/>
      <c r="C405" s="33"/>
      <c r="D405" s="33"/>
      <c r="E405" s="34"/>
      <c r="F405" s="37" t="s">
        <v>88</v>
      </c>
      <c r="G405" s="355"/>
      <c r="H405" s="373"/>
      <c r="I405" s="374"/>
      <c r="J405" s="374"/>
      <c r="K405" s="377"/>
      <c r="L405" s="376"/>
      <c r="M405" s="375"/>
      <c r="N405" s="374"/>
      <c r="O405" s="374"/>
      <c r="P405" s="374"/>
      <c r="Q405" s="374"/>
      <c r="R405" s="374"/>
      <c r="S405" s="374"/>
      <c r="T405" s="374"/>
      <c r="U405" s="373"/>
      <c r="V405" s="377"/>
      <c r="W405" s="378"/>
      <c r="Y405" s="383"/>
      <c r="AA405" s="524" t="s">
        <v>544</v>
      </c>
      <c r="AB405" s="519" t="s">
        <v>545</v>
      </c>
      <c r="AC405" s="456" t="s">
        <v>24</v>
      </c>
      <c r="AD405" s="466" t="s">
        <v>25</v>
      </c>
    </row>
    <row r="406" spans="2:30" outlineLevel="1" x14ac:dyDescent="0.2">
      <c r="B406" s="35"/>
      <c r="C406" s="33"/>
      <c r="D406" s="33"/>
      <c r="E406" s="34"/>
      <c r="F406" s="37" t="s">
        <v>90</v>
      </c>
      <c r="G406" s="355"/>
      <c r="H406" s="373"/>
      <c r="I406" s="374"/>
      <c r="J406" s="374"/>
      <c r="K406" s="377"/>
      <c r="L406" s="376"/>
      <c r="M406" s="375"/>
      <c r="N406" s="374"/>
      <c r="O406" s="374"/>
      <c r="P406" s="374"/>
      <c r="Q406" s="374"/>
      <c r="R406" s="374"/>
      <c r="S406" s="374"/>
      <c r="T406" s="374"/>
      <c r="U406" s="373"/>
      <c r="V406" s="377"/>
      <c r="W406" s="378"/>
      <c r="Y406" s="383"/>
      <c r="AA406" s="524" t="s">
        <v>546</v>
      </c>
      <c r="AB406" s="519" t="s">
        <v>547</v>
      </c>
      <c r="AC406" s="456" t="s">
        <v>24</v>
      </c>
      <c r="AD406" s="466" t="s">
        <v>25</v>
      </c>
    </row>
    <row r="407" spans="2:30" outlineLevel="1" x14ac:dyDescent="0.2">
      <c r="B407" s="35"/>
      <c r="C407" s="33"/>
      <c r="D407" s="33"/>
      <c r="E407" s="34"/>
      <c r="F407" s="37" t="s">
        <v>92</v>
      </c>
      <c r="G407" s="355"/>
      <c r="H407" s="373"/>
      <c r="I407" s="374"/>
      <c r="J407" s="374"/>
      <c r="K407" s="377"/>
      <c r="L407" s="376"/>
      <c r="M407" s="375"/>
      <c r="N407" s="374"/>
      <c r="O407" s="374"/>
      <c r="P407" s="374"/>
      <c r="Q407" s="374"/>
      <c r="R407" s="374"/>
      <c r="S407" s="374"/>
      <c r="T407" s="374"/>
      <c r="U407" s="373"/>
      <c r="V407" s="377"/>
      <c r="W407" s="378"/>
      <c r="Y407" s="383"/>
      <c r="AA407" s="524" t="s">
        <v>548</v>
      </c>
      <c r="AB407" s="519" t="s">
        <v>549</v>
      </c>
      <c r="AC407" s="456" t="s">
        <v>24</v>
      </c>
      <c r="AD407" s="466" t="s">
        <v>25</v>
      </c>
    </row>
    <row r="408" spans="2:30" x14ac:dyDescent="0.2">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0"/>
      <c r="AA408" s="457"/>
      <c r="AB408" s="451"/>
      <c r="AC408" s="451"/>
      <c r="AD408" s="463" t="s">
        <v>21</v>
      </c>
    </row>
    <row r="409" spans="2:30" outlineLevel="1" x14ac:dyDescent="0.2">
      <c r="B409" s="35"/>
      <c r="C409" s="33"/>
      <c r="D409" s="33"/>
      <c r="E409" s="34"/>
      <c r="F409" s="36" t="s">
        <v>94</v>
      </c>
      <c r="G409" s="355"/>
      <c r="H409" s="373"/>
      <c r="I409" s="374"/>
      <c r="J409" s="374"/>
      <c r="K409" s="377"/>
      <c r="L409" s="376"/>
      <c r="M409" s="375"/>
      <c r="N409" s="374"/>
      <c r="O409" s="374"/>
      <c r="P409" s="374"/>
      <c r="Q409" s="374"/>
      <c r="R409" s="374"/>
      <c r="S409" s="374"/>
      <c r="T409" s="374"/>
      <c r="U409" s="373"/>
      <c r="V409" s="377"/>
      <c r="W409" s="378"/>
      <c r="Y409" s="383"/>
      <c r="AA409" s="524" t="s">
        <v>550</v>
      </c>
      <c r="AB409" s="519" t="s">
        <v>551</v>
      </c>
      <c r="AC409" s="456" t="s">
        <v>24</v>
      </c>
      <c r="AD409" s="466" t="s">
        <v>25</v>
      </c>
    </row>
    <row r="410" spans="2:30" x14ac:dyDescent="0.2">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0"/>
      <c r="AA410" s="458"/>
      <c r="AB410" s="452"/>
      <c r="AC410" s="452"/>
      <c r="AD410" s="453"/>
    </row>
    <row r="411" spans="2:30" x14ac:dyDescent="0.2">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0"/>
      <c r="AA411" s="460"/>
      <c r="AB411" s="454"/>
      <c r="AC411" s="454"/>
      <c r="AD411" s="463" t="s">
        <v>21</v>
      </c>
    </row>
    <row r="412" spans="2:30" outlineLevel="1" x14ac:dyDescent="0.2">
      <c r="B412" s="35"/>
      <c r="C412" s="33"/>
      <c r="D412" s="33"/>
      <c r="E412" s="34"/>
      <c r="F412" s="37" t="s">
        <v>98</v>
      </c>
      <c r="G412" s="355"/>
      <c r="H412" s="373"/>
      <c r="I412" s="374"/>
      <c r="J412" s="374"/>
      <c r="K412" s="377"/>
      <c r="L412" s="376"/>
      <c r="M412" s="375"/>
      <c r="N412" s="374"/>
      <c r="O412" s="374"/>
      <c r="P412" s="374"/>
      <c r="Q412" s="374"/>
      <c r="R412" s="374"/>
      <c r="S412" s="374"/>
      <c r="T412" s="374"/>
      <c r="U412" s="373"/>
      <c r="V412" s="377"/>
      <c r="W412" s="378"/>
      <c r="Y412" s="383"/>
      <c r="AA412" s="524" t="s">
        <v>552</v>
      </c>
      <c r="AB412" s="519" t="s">
        <v>553</v>
      </c>
      <c r="AC412" s="456" t="s">
        <v>24</v>
      </c>
      <c r="AD412" s="466" t="s">
        <v>25</v>
      </c>
    </row>
    <row r="413" spans="2:30" outlineLevel="1" x14ac:dyDescent="0.2">
      <c r="B413" s="35"/>
      <c r="C413" s="33"/>
      <c r="D413" s="33"/>
      <c r="E413" s="34"/>
      <c r="F413" s="37" t="s">
        <v>100</v>
      </c>
      <c r="G413" s="355"/>
      <c r="H413" s="373"/>
      <c r="I413" s="374"/>
      <c r="J413" s="374"/>
      <c r="K413" s="377"/>
      <c r="L413" s="376"/>
      <c r="M413" s="375"/>
      <c r="N413" s="374"/>
      <c r="O413" s="374"/>
      <c r="P413" s="374"/>
      <c r="Q413" s="374"/>
      <c r="R413" s="374"/>
      <c r="S413" s="374"/>
      <c r="T413" s="374"/>
      <c r="U413" s="373"/>
      <c r="V413" s="377"/>
      <c r="W413" s="378"/>
      <c r="Y413" s="383"/>
      <c r="AA413" s="524" t="s">
        <v>554</v>
      </c>
      <c r="AB413" s="519" t="s">
        <v>555</v>
      </c>
      <c r="AC413" s="456" t="s">
        <v>24</v>
      </c>
      <c r="AD413" s="466" t="s">
        <v>25</v>
      </c>
    </row>
    <row r="414" spans="2:30" x14ac:dyDescent="0.2">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0"/>
      <c r="AA414" s="457"/>
      <c r="AB414" s="451"/>
      <c r="AC414" s="451"/>
      <c r="AD414" s="463" t="s">
        <v>21</v>
      </c>
    </row>
    <row r="415" spans="2:30" outlineLevel="1" x14ac:dyDescent="0.2">
      <c r="B415" s="35"/>
      <c r="C415" s="33"/>
      <c r="D415" s="33"/>
      <c r="E415" s="34"/>
      <c r="F415" s="37" t="s">
        <v>103</v>
      </c>
      <c r="G415" s="355"/>
      <c r="H415" s="373"/>
      <c r="I415" s="374"/>
      <c r="J415" s="374"/>
      <c r="K415" s="377"/>
      <c r="L415" s="376"/>
      <c r="M415" s="375"/>
      <c r="N415" s="374"/>
      <c r="O415" s="374"/>
      <c r="P415" s="374"/>
      <c r="Q415" s="374"/>
      <c r="R415" s="374"/>
      <c r="S415" s="374"/>
      <c r="T415" s="374"/>
      <c r="U415" s="373"/>
      <c r="V415" s="377"/>
      <c r="W415" s="378"/>
      <c r="Y415" s="383"/>
      <c r="AA415" s="524" t="s">
        <v>556</v>
      </c>
      <c r="AB415" s="519" t="s">
        <v>557</v>
      </c>
      <c r="AC415" s="456" t="s">
        <v>24</v>
      </c>
      <c r="AD415" s="466" t="s">
        <v>25</v>
      </c>
    </row>
    <row r="416" spans="2:30" outlineLevel="1" x14ac:dyDescent="0.2">
      <c r="B416" s="35"/>
      <c r="C416" s="33"/>
      <c r="D416" s="33"/>
      <c r="E416" s="34"/>
      <c r="F416" s="37" t="s">
        <v>105</v>
      </c>
      <c r="G416" s="355"/>
      <c r="H416" s="373"/>
      <c r="I416" s="374"/>
      <c r="J416" s="374"/>
      <c r="K416" s="377"/>
      <c r="L416" s="376"/>
      <c r="M416" s="375"/>
      <c r="N416" s="374"/>
      <c r="O416" s="374"/>
      <c r="P416" s="374"/>
      <c r="Q416" s="374"/>
      <c r="R416" s="374"/>
      <c r="S416" s="374"/>
      <c r="T416" s="374"/>
      <c r="U416" s="373"/>
      <c r="V416" s="377"/>
      <c r="W416" s="378"/>
      <c r="Y416" s="383"/>
      <c r="AA416" s="524" t="s">
        <v>558</v>
      </c>
      <c r="AB416" s="519" t="s">
        <v>559</v>
      </c>
      <c r="AC416" s="456" t="s">
        <v>24</v>
      </c>
      <c r="AD416" s="466" t="s">
        <v>25</v>
      </c>
    </row>
    <row r="417" spans="2:30" x14ac:dyDescent="0.2">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0"/>
      <c r="AA417" s="457"/>
      <c r="AB417" s="451"/>
      <c r="AC417" s="451"/>
      <c r="AD417" s="463" t="s">
        <v>21</v>
      </c>
    </row>
    <row r="418" spans="2:30" outlineLevel="1" x14ac:dyDescent="0.2">
      <c r="B418" s="35"/>
      <c r="C418" s="33"/>
      <c r="D418" s="33"/>
      <c r="E418" s="34"/>
      <c r="F418" s="36" t="s">
        <v>107</v>
      </c>
      <c r="G418" s="355"/>
      <c r="H418" s="373"/>
      <c r="I418" s="374"/>
      <c r="J418" s="374"/>
      <c r="K418" s="377"/>
      <c r="L418" s="376"/>
      <c r="M418" s="375"/>
      <c r="N418" s="374"/>
      <c r="O418" s="374"/>
      <c r="P418" s="374"/>
      <c r="Q418" s="374"/>
      <c r="R418" s="374"/>
      <c r="S418" s="374"/>
      <c r="T418" s="374"/>
      <c r="U418" s="373"/>
      <c r="V418" s="377"/>
      <c r="W418" s="378"/>
      <c r="Y418" s="383"/>
      <c r="AA418" s="524" t="s">
        <v>560</v>
      </c>
      <c r="AB418" s="519" t="s">
        <v>561</v>
      </c>
      <c r="AC418" s="456" t="s">
        <v>24</v>
      </c>
      <c r="AD418" s="466" t="s">
        <v>25</v>
      </c>
    </row>
    <row r="419" spans="2:30" x14ac:dyDescent="0.2">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0"/>
      <c r="AA419" s="457"/>
      <c r="AB419" s="451"/>
      <c r="AC419" s="451"/>
      <c r="AD419" s="463" t="s">
        <v>21</v>
      </c>
    </row>
    <row r="420" spans="2:30" outlineLevel="1" x14ac:dyDescent="0.2">
      <c r="B420" s="35"/>
      <c r="C420" s="33"/>
      <c r="D420" s="33"/>
      <c r="E420" s="34"/>
      <c r="F420" s="37" t="s">
        <v>110</v>
      </c>
      <c r="G420" s="355"/>
      <c r="H420" s="373"/>
      <c r="I420" s="374"/>
      <c r="J420" s="374"/>
      <c r="K420" s="377"/>
      <c r="L420" s="376"/>
      <c r="M420" s="375"/>
      <c r="N420" s="374"/>
      <c r="O420" s="374"/>
      <c r="P420" s="374"/>
      <c r="Q420" s="374"/>
      <c r="R420" s="374"/>
      <c r="S420" s="374"/>
      <c r="T420" s="374"/>
      <c r="U420" s="373"/>
      <c r="V420" s="377"/>
      <c r="W420" s="378"/>
      <c r="Y420" s="383"/>
      <c r="AA420" s="524" t="s">
        <v>562</v>
      </c>
      <c r="AB420" s="519" t="s">
        <v>563</v>
      </c>
      <c r="AC420" s="456" t="s">
        <v>24</v>
      </c>
      <c r="AD420" s="466" t="s">
        <v>25</v>
      </c>
    </row>
    <row r="421" spans="2:30" outlineLevel="1" x14ac:dyDescent="0.2">
      <c r="B421" s="35"/>
      <c r="C421" s="33"/>
      <c r="D421" s="33"/>
      <c r="E421" s="34"/>
      <c r="F421" s="37" t="s">
        <v>111</v>
      </c>
      <c r="G421" s="355"/>
      <c r="H421" s="373"/>
      <c r="I421" s="374"/>
      <c r="J421" s="374"/>
      <c r="K421" s="377"/>
      <c r="L421" s="376"/>
      <c r="M421" s="375"/>
      <c r="N421" s="374"/>
      <c r="O421" s="374"/>
      <c r="P421" s="374"/>
      <c r="Q421" s="374"/>
      <c r="R421" s="374"/>
      <c r="S421" s="374"/>
      <c r="T421" s="374"/>
      <c r="U421" s="373"/>
      <c r="V421" s="377"/>
      <c r="W421" s="378"/>
      <c r="Y421" s="383"/>
      <c r="AA421" s="524" t="s">
        <v>564</v>
      </c>
      <c r="AB421" s="519" t="s">
        <v>565</v>
      </c>
      <c r="AC421" s="456" t="s">
        <v>24</v>
      </c>
      <c r="AD421" s="466" t="s">
        <v>25</v>
      </c>
    </row>
    <row r="422" spans="2:30" outlineLevel="1" x14ac:dyDescent="0.2">
      <c r="B422" s="35"/>
      <c r="C422" s="33"/>
      <c r="D422" s="33"/>
      <c r="E422" s="34"/>
      <c r="F422" s="37" t="s">
        <v>112</v>
      </c>
      <c r="G422" s="355"/>
      <c r="H422" s="373"/>
      <c r="I422" s="374"/>
      <c r="J422" s="374"/>
      <c r="K422" s="377"/>
      <c r="L422" s="376"/>
      <c r="M422" s="375"/>
      <c r="N422" s="374"/>
      <c r="O422" s="374"/>
      <c r="P422" s="374"/>
      <c r="Q422" s="374"/>
      <c r="R422" s="374"/>
      <c r="S422" s="374"/>
      <c r="T422" s="374"/>
      <c r="U422" s="373"/>
      <c r="V422" s="377"/>
      <c r="W422" s="378"/>
      <c r="Y422" s="383"/>
      <c r="AA422" s="524" t="s">
        <v>566</v>
      </c>
      <c r="AB422" s="519" t="s">
        <v>567</v>
      </c>
      <c r="AC422" s="456" t="s">
        <v>24</v>
      </c>
      <c r="AD422" s="466" t="s">
        <v>25</v>
      </c>
    </row>
    <row r="423" spans="2:30" x14ac:dyDescent="0.2">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0"/>
      <c r="AA423" s="457"/>
      <c r="AB423" s="451"/>
      <c r="AC423" s="451"/>
      <c r="AD423" s="463" t="s">
        <v>21</v>
      </c>
    </row>
    <row r="424" spans="2:30" outlineLevel="1" x14ac:dyDescent="0.2">
      <c r="B424" s="35"/>
      <c r="C424" s="33"/>
      <c r="D424" s="33"/>
      <c r="E424" s="34"/>
      <c r="F424" s="37" t="s">
        <v>114</v>
      </c>
      <c r="G424" s="355"/>
      <c r="H424" s="77"/>
      <c r="I424" s="73"/>
      <c r="J424" s="73"/>
      <c r="K424" s="74"/>
      <c r="L424" s="58"/>
      <c r="M424" s="43"/>
      <c r="N424" s="43"/>
      <c r="O424" s="43"/>
      <c r="P424" s="43"/>
      <c r="Q424" s="43"/>
      <c r="R424" s="43"/>
      <c r="S424" s="43"/>
      <c r="T424" s="43"/>
      <c r="U424" s="43"/>
      <c r="V424" s="46"/>
      <c r="W424" s="46"/>
      <c r="Y424" s="383"/>
      <c r="AA424" s="456" t="s">
        <v>568</v>
      </c>
      <c r="AB424" s="455" t="s">
        <v>18</v>
      </c>
      <c r="AC424" s="455" t="s">
        <v>18</v>
      </c>
      <c r="AD424" s="464" t="s">
        <v>19</v>
      </c>
    </row>
    <row r="425" spans="2:30" outlineLevel="1" x14ac:dyDescent="0.2">
      <c r="B425" s="35"/>
      <c r="C425" s="33"/>
      <c r="D425" s="33"/>
      <c r="E425" s="34"/>
      <c r="F425" s="37" t="s">
        <v>116</v>
      </c>
      <c r="G425" s="355"/>
      <c r="H425" s="77"/>
      <c r="I425" s="73"/>
      <c r="J425" s="73"/>
      <c r="K425" s="74"/>
      <c r="L425" s="58"/>
      <c r="M425" s="43"/>
      <c r="N425" s="43"/>
      <c r="O425" s="43"/>
      <c r="P425" s="43"/>
      <c r="Q425" s="43"/>
      <c r="R425" s="43"/>
      <c r="S425" s="43"/>
      <c r="T425" s="43"/>
      <c r="U425" s="43"/>
      <c r="V425" s="46"/>
      <c r="W425" s="46"/>
      <c r="Y425" s="383"/>
      <c r="AA425" s="456" t="s">
        <v>569</v>
      </c>
      <c r="AB425" s="455" t="s">
        <v>18</v>
      </c>
      <c r="AC425" s="455" t="s">
        <v>18</v>
      </c>
      <c r="AD425" s="464" t="s">
        <v>19</v>
      </c>
    </row>
    <row r="426" spans="2:30" x14ac:dyDescent="0.2">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2"/>
      <c r="AA426" s="458"/>
      <c r="AB426" s="452"/>
      <c r="AC426" s="452"/>
      <c r="AD426" s="453"/>
    </row>
    <row r="427" spans="2:30" x14ac:dyDescent="0.2">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0"/>
      <c r="AA427" s="459"/>
      <c r="AB427" s="453"/>
      <c r="AC427" s="453"/>
      <c r="AD427" s="453"/>
    </row>
    <row r="428" spans="2:30" x14ac:dyDescent="0.2">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0"/>
      <c r="AA428" s="460"/>
      <c r="AB428" s="454"/>
      <c r="AC428" s="454"/>
      <c r="AD428" s="463" t="s">
        <v>21</v>
      </c>
    </row>
    <row r="429" spans="2:30" outlineLevel="1" x14ac:dyDescent="0.2">
      <c r="B429" s="35"/>
      <c r="C429" s="33"/>
      <c r="D429" s="33"/>
      <c r="E429" s="34"/>
      <c r="F429" s="37" t="s">
        <v>34</v>
      </c>
      <c r="G429" s="358"/>
      <c r="H429" s="359"/>
      <c r="I429" s="360"/>
      <c r="J429" s="360"/>
      <c r="K429" s="361"/>
      <c r="L429" s="362"/>
      <c r="M429" s="363"/>
      <c r="N429" s="360"/>
      <c r="O429" s="360"/>
      <c r="P429" s="360"/>
      <c r="Q429" s="360"/>
      <c r="R429" s="360"/>
      <c r="S429" s="360"/>
      <c r="T429" s="360"/>
      <c r="U429" s="360"/>
      <c r="V429" s="364"/>
      <c r="W429" s="355"/>
      <c r="Y429" s="383"/>
      <c r="AA429" s="524" t="s">
        <v>571</v>
      </c>
      <c r="AB429" s="519" t="s">
        <v>572</v>
      </c>
      <c r="AC429" s="456" t="s">
        <v>24</v>
      </c>
      <c r="AD429" s="466" t="s">
        <v>25</v>
      </c>
    </row>
    <row r="430" spans="2:30" outlineLevel="1" x14ac:dyDescent="0.2">
      <c r="B430" s="35"/>
      <c r="C430" s="33"/>
      <c r="D430" s="33"/>
      <c r="E430" s="34"/>
      <c r="F430" s="37" t="s">
        <v>36</v>
      </c>
      <c r="G430" s="358"/>
      <c r="H430" s="359"/>
      <c r="I430" s="360"/>
      <c r="J430" s="360"/>
      <c r="K430" s="361"/>
      <c r="L430" s="362"/>
      <c r="M430" s="363"/>
      <c r="N430" s="360"/>
      <c r="O430" s="360"/>
      <c r="P430" s="360"/>
      <c r="Q430" s="360"/>
      <c r="R430" s="360"/>
      <c r="S430" s="360"/>
      <c r="T430" s="360"/>
      <c r="U430" s="360"/>
      <c r="V430" s="364"/>
      <c r="W430" s="355"/>
      <c r="Y430" s="383"/>
      <c r="AA430" s="524" t="s">
        <v>573</v>
      </c>
      <c r="AB430" s="519" t="s">
        <v>574</v>
      </c>
      <c r="AC430" s="456" t="s">
        <v>24</v>
      </c>
      <c r="AD430" s="466" t="s">
        <v>25</v>
      </c>
    </row>
    <row r="431" spans="2:30" outlineLevel="1" x14ac:dyDescent="0.2">
      <c r="B431" s="35"/>
      <c r="C431" s="33"/>
      <c r="D431" s="33"/>
      <c r="E431" s="34"/>
      <c r="F431" s="37" t="s">
        <v>38</v>
      </c>
      <c r="G431" s="358"/>
      <c r="H431" s="359"/>
      <c r="I431" s="360"/>
      <c r="J431" s="360"/>
      <c r="K431" s="361"/>
      <c r="L431" s="362"/>
      <c r="M431" s="363"/>
      <c r="N431" s="360"/>
      <c r="O431" s="360"/>
      <c r="P431" s="360"/>
      <c r="Q431" s="360"/>
      <c r="R431" s="360"/>
      <c r="S431" s="360"/>
      <c r="T431" s="360"/>
      <c r="U431" s="360"/>
      <c r="V431" s="364"/>
      <c r="W431" s="355"/>
      <c r="Y431" s="383"/>
      <c r="AA431" s="524" t="s">
        <v>575</v>
      </c>
      <c r="AB431" s="519" t="s">
        <v>576</v>
      </c>
      <c r="AC431" s="456" t="s">
        <v>24</v>
      </c>
      <c r="AD431" s="466" t="s">
        <v>25</v>
      </c>
    </row>
    <row r="432" spans="2:30" outlineLevel="1" x14ac:dyDescent="0.2">
      <c r="B432" s="35"/>
      <c r="C432" s="33"/>
      <c r="D432" s="33"/>
      <c r="E432" s="34"/>
      <c r="F432" s="37" t="s">
        <v>40</v>
      </c>
      <c r="G432" s="358"/>
      <c r="H432" s="359"/>
      <c r="I432" s="360"/>
      <c r="J432" s="360"/>
      <c r="K432" s="361"/>
      <c r="L432" s="362"/>
      <c r="M432" s="363"/>
      <c r="N432" s="360"/>
      <c r="O432" s="360"/>
      <c r="P432" s="360"/>
      <c r="Q432" s="360"/>
      <c r="R432" s="360"/>
      <c r="S432" s="360"/>
      <c r="T432" s="360"/>
      <c r="U432" s="360"/>
      <c r="V432" s="364"/>
      <c r="W432" s="355"/>
      <c r="Y432" s="383"/>
      <c r="AA432" s="524" t="s">
        <v>577</v>
      </c>
      <c r="AB432" s="519" t="s">
        <v>578</v>
      </c>
      <c r="AC432" s="456" t="s">
        <v>24</v>
      </c>
      <c r="AD432" s="466" t="s">
        <v>25</v>
      </c>
    </row>
    <row r="433" spans="2:30" x14ac:dyDescent="0.2">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0"/>
      <c r="AA433" s="457"/>
      <c r="AB433" s="451"/>
      <c r="AC433" s="451"/>
      <c r="AD433" s="463" t="s">
        <v>21</v>
      </c>
    </row>
    <row r="434" spans="2:30" outlineLevel="1" x14ac:dyDescent="0.2">
      <c r="B434" s="35"/>
      <c r="C434" s="33"/>
      <c r="D434" s="33"/>
      <c r="E434" s="34"/>
      <c r="F434" s="37" t="s">
        <v>43</v>
      </c>
      <c r="G434" s="358"/>
      <c r="H434" s="359"/>
      <c r="I434" s="360"/>
      <c r="J434" s="360"/>
      <c r="K434" s="361"/>
      <c r="L434" s="362"/>
      <c r="M434" s="363"/>
      <c r="N434" s="360"/>
      <c r="O434" s="360"/>
      <c r="P434" s="360"/>
      <c r="Q434" s="360"/>
      <c r="R434" s="360"/>
      <c r="S434" s="360"/>
      <c r="T434" s="360"/>
      <c r="U434" s="360"/>
      <c r="V434" s="364"/>
      <c r="W434" s="355"/>
      <c r="Y434" s="383"/>
      <c r="AA434" s="524" t="s">
        <v>579</v>
      </c>
      <c r="AB434" s="519" t="s">
        <v>580</v>
      </c>
      <c r="AC434" s="456" t="s">
        <v>24</v>
      </c>
      <c r="AD434" s="466" t="s">
        <v>25</v>
      </c>
    </row>
    <row r="435" spans="2:30" outlineLevel="1" x14ac:dyDescent="0.2">
      <c r="B435" s="35"/>
      <c r="C435" s="33"/>
      <c r="D435" s="33"/>
      <c r="E435" s="34"/>
      <c r="F435" s="37" t="s">
        <v>45</v>
      </c>
      <c r="G435" s="358"/>
      <c r="H435" s="359"/>
      <c r="I435" s="360"/>
      <c r="J435" s="360"/>
      <c r="K435" s="361"/>
      <c r="L435" s="362"/>
      <c r="M435" s="363"/>
      <c r="N435" s="360"/>
      <c r="O435" s="360"/>
      <c r="P435" s="360"/>
      <c r="Q435" s="360"/>
      <c r="R435" s="360"/>
      <c r="S435" s="360"/>
      <c r="T435" s="360"/>
      <c r="U435" s="360"/>
      <c r="V435" s="364"/>
      <c r="W435" s="355"/>
      <c r="Y435" s="383"/>
      <c r="AA435" s="524" t="s">
        <v>581</v>
      </c>
      <c r="AB435" s="519" t="s">
        <v>582</v>
      </c>
      <c r="AC435" s="456" t="s">
        <v>24</v>
      </c>
      <c r="AD435" s="466" t="s">
        <v>25</v>
      </c>
    </row>
    <row r="436" spans="2:30" outlineLevel="1" x14ac:dyDescent="0.2">
      <c r="B436" s="35"/>
      <c r="C436" s="33"/>
      <c r="D436" s="33"/>
      <c r="E436" s="34"/>
      <c r="F436" s="37" t="s">
        <v>47</v>
      </c>
      <c r="G436" s="358"/>
      <c r="H436" s="359"/>
      <c r="I436" s="360"/>
      <c r="J436" s="360"/>
      <c r="K436" s="361"/>
      <c r="L436" s="362"/>
      <c r="M436" s="363"/>
      <c r="N436" s="360"/>
      <c r="O436" s="360"/>
      <c r="P436" s="360"/>
      <c r="Q436" s="360"/>
      <c r="R436" s="360"/>
      <c r="S436" s="360"/>
      <c r="T436" s="360"/>
      <c r="U436" s="360"/>
      <c r="V436" s="364"/>
      <c r="W436" s="355"/>
      <c r="Y436" s="383"/>
      <c r="AA436" s="524" t="s">
        <v>583</v>
      </c>
      <c r="AB436" s="519" t="s">
        <v>584</v>
      </c>
      <c r="AC436" s="456" t="s">
        <v>24</v>
      </c>
      <c r="AD436" s="466" t="s">
        <v>25</v>
      </c>
    </row>
    <row r="437" spans="2:30" outlineLevel="1" x14ac:dyDescent="0.2">
      <c r="B437" s="35"/>
      <c r="C437" s="33"/>
      <c r="D437" s="33"/>
      <c r="E437" s="34"/>
      <c r="F437" s="37" t="s">
        <v>49</v>
      </c>
      <c r="G437" s="358"/>
      <c r="H437" s="359"/>
      <c r="I437" s="360"/>
      <c r="J437" s="360"/>
      <c r="K437" s="361"/>
      <c r="L437" s="362"/>
      <c r="M437" s="363"/>
      <c r="N437" s="360"/>
      <c r="O437" s="360"/>
      <c r="P437" s="360"/>
      <c r="Q437" s="360"/>
      <c r="R437" s="360"/>
      <c r="S437" s="360"/>
      <c r="T437" s="360"/>
      <c r="U437" s="360"/>
      <c r="V437" s="364"/>
      <c r="W437" s="355"/>
      <c r="Y437" s="383"/>
      <c r="AA437" s="524" t="s">
        <v>585</v>
      </c>
      <c r="AB437" s="519" t="s">
        <v>586</v>
      </c>
      <c r="AC437" s="456" t="s">
        <v>24</v>
      </c>
      <c r="AD437" s="466" t="s">
        <v>25</v>
      </c>
    </row>
    <row r="438" spans="2:30" x14ac:dyDescent="0.2">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0"/>
      <c r="AA438" s="457"/>
      <c r="AB438" s="451"/>
      <c r="AC438" s="451"/>
      <c r="AD438" s="463" t="s">
        <v>21</v>
      </c>
    </row>
    <row r="439" spans="2:30" outlineLevel="1" x14ac:dyDescent="0.2">
      <c r="B439" s="35"/>
      <c r="C439" s="33"/>
      <c r="D439" s="33"/>
      <c r="E439" s="34"/>
      <c r="F439" s="36" t="s">
        <v>51</v>
      </c>
      <c r="G439" s="358"/>
      <c r="H439" s="359"/>
      <c r="I439" s="360"/>
      <c r="J439" s="360"/>
      <c r="K439" s="361"/>
      <c r="L439" s="362"/>
      <c r="M439" s="363"/>
      <c r="N439" s="360"/>
      <c r="O439" s="360"/>
      <c r="P439" s="360"/>
      <c r="Q439" s="360"/>
      <c r="R439" s="360"/>
      <c r="S439" s="360"/>
      <c r="T439" s="360"/>
      <c r="U439" s="360"/>
      <c r="V439" s="364"/>
      <c r="W439" s="355"/>
      <c r="Y439" s="383"/>
      <c r="AA439" s="524" t="s">
        <v>587</v>
      </c>
      <c r="AB439" s="519" t="s">
        <v>588</v>
      </c>
      <c r="AC439" s="456" t="s">
        <v>24</v>
      </c>
      <c r="AD439" s="466" t="s">
        <v>25</v>
      </c>
    </row>
    <row r="440" spans="2:30" x14ac:dyDescent="0.2">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0"/>
      <c r="AA440" s="458"/>
      <c r="AB440" s="452"/>
      <c r="AC440" s="452"/>
      <c r="AD440" s="453"/>
    </row>
    <row r="441" spans="2:30" x14ac:dyDescent="0.2">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0"/>
      <c r="AA441" s="460"/>
      <c r="AB441" s="454"/>
      <c r="AC441" s="454"/>
      <c r="AD441" s="463" t="s">
        <v>21</v>
      </c>
    </row>
    <row r="442" spans="2:30" outlineLevel="1" x14ac:dyDescent="0.2">
      <c r="B442" s="35"/>
      <c r="C442" s="33"/>
      <c r="D442" s="33"/>
      <c r="E442" s="71"/>
      <c r="F442" s="37" t="s">
        <v>55</v>
      </c>
      <c r="G442" s="358"/>
      <c r="H442" s="359"/>
      <c r="I442" s="360"/>
      <c r="J442" s="360"/>
      <c r="K442" s="361"/>
      <c r="L442" s="362"/>
      <c r="M442" s="363"/>
      <c r="N442" s="360"/>
      <c r="O442" s="360"/>
      <c r="P442" s="360"/>
      <c r="Q442" s="360"/>
      <c r="R442" s="360"/>
      <c r="S442" s="360"/>
      <c r="T442" s="360"/>
      <c r="U442" s="360"/>
      <c r="V442" s="364"/>
      <c r="W442" s="355"/>
      <c r="Y442" s="383"/>
      <c r="AA442" s="524" t="s">
        <v>589</v>
      </c>
      <c r="AB442" s="519" t="s">
        <v>590</v>
      </c>
      <c r="AC442" s="456" t="s">
        <v>24</v>
      </c>
      <c r="AD442" s="466" t="s">
        <v>25</v>
      </c>
    </row>
    <row r="443" spans="2:30" outlineLevel="1" x14ac:dyDescent="0.2">
      <c r="B443" s="35"/>
      <c r="C443" s="33"/>
      <c r="D443" s="33"/>
      <c r="E443" s="34"/>
      <c r="F443" s="36" t="s">
        <v>57</v>
      </c>
      <c r="G443" s="358"/>
      <c r="H443" s="359"/>
      <c r="I443" s="360"/>
      <c r="J443" s="360"/>
      <c r="K443" s="361"/>
      <c r="L443" s="362"/>
      <c r="M443" s="363"/>
      <c r="N443" s="360"/>
      <c r="O443" s="360"/>
      <c r="P443" s="360"/>
      <c r="Q443" s="360"/>
      <c r="R443" s="360"/>
      <c r="S443" s="360"/>
      <c r="T443" s="360"/>
      <c r="U443" s="360"/>
      <c r="V443" s="364"/>
      <c r="W443" s="355"/>
      <c r="Y443" s="383"/>
      <c r="AA443" s="524" t="s">
        <v>591</v>
      </c>
      <c r="AB443" s="519" t="s">
        <v>592</v>
      </c>
      <c r="AC443" s="456" t="s">
        <v>24</v>
      </c>
      <c r="AD443" s="466" t="s">
        <v>25</v>
      </c>
    </row>
    <row r="444" spans="2:30" x14ac:dyDescent="0.2">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0"/>
      <c r="AA444" s="457"/>
      <c r="AB444" s="451"/>
      <c r="AC444" s="451"/>
      <c r="AD444" s="463" t="s">
        <v>21</v>
      </c>
    </row>
    <row r="445" spans="2:30" outlineLevel="1" x14ac:dyDescent="0.2">
      <c r="B445" s="35"/>
      <c r="C445" s="33"/>
      <c r="D445" s="33"/>
      <c r="E445" s="34"/>
      <c r="F445" s="37" t="s">
        <v>60</v>
      </c>
      <c r="G445" s="358"/>
      <c r="H445" s="359"/>
      <c r="I445" s="360"/>
      <c r="J445" s="360"/>
      <c r="K445" s="361"/>
      <c r="L445" s="362"/>
      <c r="M445" s="363"/>
      <c r="N445" s="360"/>
      <c r="O445" s="360"/>
      <c r="P445" s="360"/>
      <c r="Q445" s="360"/>
      <c r="R445" s="360"/>
      <c r="S445" s="360"/>
      <c r="T445" s="360"/>
      <c r="U445" s="360"/>
      <c r="V445" s="364"/>
      <c r="W445" s="355"/>
      <c r="Y445" s="383"/>
      <c r="AA445" s="524" t="s">
        <v>593</v>
      </c>
      <c r="AB445" s="519" t="s">
        <v>594</v>
      </c>
      <c r="AC445" s="456" t="s">
        <v>24</v>
      </c>
      <c r="AD445" s="466" t="s">
        <v>25</v>
      </c>
    </row>
    <row r="446" spans="2:30" outlineLevel="1" x14ac:dyDescent="0.2">
      <c r="B446" s="35"/>
      <c r="C446" s="33"/>
      <c r="D446" s="33"/>
      <c r="E446" s="34"/>
      <c r="F446" s="36" t="s">
        <v>62</v>
      </c>
      <c r="G446" s="358"/>
      <c r="H446" s="359"/>
      <c r="I446" s="360"/>
      <c r="J446" s="360"/>
      <c r="K446" s="361"/>
      <c r="L446" s="362"/>
      <c r="M446" s="363"/>
      <c r="N446" s="360"/>
      <c r="O446" s="360"/>
      <c r="P446" s="360"/>
      <c r="Q446" s="360"/>
      <c r="R446" s="360"/>
      <c r="S446" s="360"/>
      <c r="T446" s="360"/>
      <c r="U446" s="360"/>
      <c r="V446" s="364"/>
      <c r="W446" s="355"/>
      <c r="Y446" s="383"/>
      <c r="AA446" s="524" t="s">
        <v>595</v>
      </c>
      <c r="AB446" s="519" t="s">
        <v>596</v>
      </c>
      <c r="AC446" s="456" t="s">
        <v>24</v>
      </c>
      <c r="AD446" s="466" t="s">
        <v>25</v>
      </c>
    </row>
    <row r="447" spans="2:30" x14ac:dyDescent="0.2">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0"/>
      <c r="AA447" s="457"/>
      <c r="AB447" s="451"/>
      <c r="AC447" s="451"/>
      <c r="AD447" s="463" t="s">
        <v>21</v>
      </c>
    </row>
    <row r="448" spans="2:30" outlineLevel="1" x14ac:dyDescent="0.2">
      <c r="B448" s="35"/>
      <c r="C448" s="33"/>
      <c r="D448" s="33"/>
      <c r="E448" s="34"/>
      <c r="F448" s="37" t="s">
        <v>65</v>
      </c>
      <c r="G448" s="358"/>
      <c r="H448" s="359"/>
      <c r="I448" s="360"/>
      <c r="J448" s="360"/>
      <c r="K448" s="361"/>
      <c r="L448" s="362"/>
      <c r="M448" s="363"/>
      <c r="N448" s="360"/>
      <c r="O448" s="360"/>
      <c r="P448" s="360"/>
      <c r="Q448" s="360"/>
      <c r="R448" s="360"/>
      <c r="S448" s="360"/>
      <c r="T448" s="360"/>
      <c r="U448" s="360"/>
      <c r="V448" s="364"/>
      <c r="W448" s="355"/>
      <c r="Y448" s="383"/>
      <c r="AA448" s="524" t="s">
        <v>597</v>
      </c>
      <c r="AB448" s="519" t="s">
        <v>598</v>
      </c>
      <c r="AC448" s="456" t="s">
        <v>24</v>
      </c>
      <c r="AD448" s="466" t="s">
        <v>25</v>
      </c>
    </row>
    <row r="449" spans="2:30" outlineLevel="1" x14ac:dyDescent="0.2">
      <c r="B449" s="35"/>
      <c r="C449" s="33"/>
      <c r="D449" s="33"/>
      <c r="E449" s="34"/>
      <c r="F449" s="36" t="s">
        <v>67</v>
      </c>
      <c r="G449" s="358"/>
      <c r="H449" s="359"/>
      <c r="I449" s="360"/>
      <c r="J449" s="360"/>
      <c r="K449" s="361"/>
      <c r="L449" s="362"/>
      <c r="M449" s="363"/>
      <c r="N449" s="360"/>
      <c r="O449" s="360"/>
      <c r="P449" s="360"/>
      <c r="Q449" s="360"/>
      <c r="R449" s="360"/>
      <c r="S449" s="360"/>
      <c r="T449" s="360"/>
      <c r="U449" s="360"/>
      <c r="V449" s="364"/>
      <c r="W449" s="355"/>
      <c r="Y449" s="383"/>
      <c r="AA449" s="524" t="s">
        <v>599</v>
      </c>
      <c r="AB449" s="519" t="s">
        <v>600</v>
      </c>
      <c r="AC449" s="456" t="s">
        <v>24</v>
      </c>
      <c r="AD449" s="466" t="s">
        <v>25</v>
      </c>
    </row>
    <row r="450" spans="2:30" x14ac:dyDescent="0.2">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0"/>
      <c r="AA450" s="458"/>
      <c r="AB450" s="452"/>
      <c r="AC450" s="452"/>
      <c r="AD450" s="453"/>
    </row>
    <row r="451" spans="2:30" x14ac:dyDescent="0.2">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0"/>
      <c r="AA451" s="460"/>
      <c r="AB451" s="454"/>
      <c r="AC451" s="454"/>
      <c r="AD451" s="463" t="s">
        <v>21</v>
      </c>
    </row>
    <row r="452" spans="2:30" outlineLevel="1" x14ac:dyDescent="0.2">
      <c r="B452" s="35"/>
      <c r="C452" s="33"/>
      <c r="D452" s="33"/>
      <c r="E452" s="34"/>
      <c r="F452" s="37" t="s">
        <v>71</v>
      </c>
      <c r="G452" s="358"/>
      <c r="H452" s="359"/>
      <c r="I452" s="360"/>
      <c r="J452" s="360"/>
      <c r="K452" s="361"/>
      <c r="L452" s="362"/>
      <c r="M452" s="363"/>
      <c r="N452" s="360"/>
      <c r="O452" s="360"/>
      <c r="P452" s="360"/>
      <c r="Q452" s="360"/>
      <c r="R452" s="360"/>
      <c r="S452" s="360"/>
      <c r="T452" s="360"/>
      <c r="U452" s="360"/>
      <c r="V452" s="364"/>
      <c r="W452" s="355"/>
      <c r="Y452" s="383"/>
      <c r="AA452" s="524" t="s">
        <v>601</v>
      </c>
      <c r="AB452" s="519" t="s">
        <v>602</v>
      </c>
      <c r="AC452" s="456" t="s">
        <v>24</v>
      </c>
      <c r="AD452" s="466" t="s">
        <v>25</v>
      </c>
    </row>
    <row r="453" spans="2:30" outlineLevel="1" x14ac:dyDescent="0.2">
      <c r="B453" s="35"/>
      <c r="C453" s="33"/>
      <c r="D453" s="33"/>
      <c r="E453" s="34"/>
      <c r="F453" s="37" t="s">
        <v>73</v>
      </c>
      <c r="G453" s="358"/>
      <c r="H453" s="359"/>
      <c r="I453" s="360"/>
      <c r="J453" s="360"/>
      <c r="K453" s="361"/>
      <c r="L453" s="362"/>
      <c r="M453" s="363"/>
      <c r="N453" s="360"/>
      <c r="O453" s="360"/>
      <c r="P453" s="360"/>
      <c r="Q453" s="360"/>
      <c r="R453" s="360"/>
      <c r="S453" s="360"/>
      <c r="T453" s="360"/>
      <c r="U453" s="360"/>
      <c r="V453" s="364"/>
      <c r="W453" s="355"/>
      <c r="Y453" s="383"/>
      <c r="AA453" s="524" t="s">
        <v>603</v>
      </c>
      <c r="AB453" s="519" t="s">
        <v>604</v>
      </c>
      <c r="AC453" s="456" t="s">
        <v>24</v>
      </c>
      <c r="AD453" s="466" t="s">
        <v>25</v>
      </c>
    </row>
    <row r="454" spans="2:30" x14ac:dyDescent="0.2">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0"/>
      <c r="AA454" s="457"/>
      <c r="AB454" s="451"/>
      <c r="AC454" s="451"/>
      <c r="AD454" s="463" t="s">
        <v>21</v>
      </c>
    </row>
    <row r="455" spans="2:30" outlineLevel="1" x14ac:dyDescent="0.2">
      <c r="B455" s="35"/>
      <c r="C455" s="33"/>
      <c r="D455" s="33"/>
      <c r="E455" s="34"/>
      <c r="F455" s="37" t="s">
        <v>76</v>
      </c>
      <c r="G455" s="358"/>
      <c r="H455" s="359"/>
      <c r="I455" s="360"/>
      <c r="J455" s="360"/>
      <c r="K455" s="361"/>
      <c r="L455" s="362"/>
      <c r="M455" s="363"/>
      <c r="N455" s="360"/>
      <c r="O455" s="360"/>
      <c r="P455" s="360"/>
      <c r="Q455" s="360"/>
      <c r="R455" s="360"/>
      <c r="S455" s="360"/>
      <c r="T455" s="360"/>
      <c r="U455" s="360"/>
      <c r="V455" s="364"/>
      <c r="W455" s="355"/>
      <c r="Y455" s="383"/>
      <c r="AA455" s="524" t="s">
        <v>605</v>
      </c>
      <c r="AB455" s="519" t="s">
        <v>606</v>
      </c>
      <c r="AC455" s="456" t="s">
        <v>24</v>
      </c>
      <c r="AD455" s="466" t="s">
        <v>25</v>
      </c>
    </row>
    <row r="456" spans="2:30" outlineLevel="1" x14ac:dyDescent="0.2">
      <c r="B456" s="35"/>
      <c r="C456" s="33"/>
      <c r="D456" s="33"/>
      <c r="E456" s="34"/>
      <c r="F456" s="37" t="s">
        <v>78</v>
      </c>
      <c r="G456" s="358"/>
      <c r="H456" s="359"/>
      <c r="I456" s="360"/>
      <c r="J456" s="360"/>
      <c r="K456" s="361"/>
      <c r="L456" s="362"/>
      <c r="M456" s="363"/>
      <c r="N456" s="360"/>
      <c r="O456" s="360"/>
      <c r="P456" s="360"/>
      <c r="Q456" s="360"/>
      <c r="R456" s="360"/>
      <c r="S456" s="360"/>
      <c r="T456" s="360"/>
      <c r="U456" s="360"/>
      <c r="V456" s="364"/>
      <c r="W456" s="355"/>
      <c r="Y456" s="383"/>
      <c r="AA456" s="524" t="s">
        <v>607</v>
      </c>
      <c r="AB456" s="519" t="s">
        <v>608</v>
      </c>
      <c r="AC456" s="456" t="s">
        <v>24</v>
      </c>
      <c r="AD456" s="466" t="s">
        <v>25</v>
      </c>
    </row>
    <row r="457" spans="2:30" outlineLevel="1" x14ac:dyDescent="0.2">
      <c r="B457" s="35"/>
      <c r="C457" s="33"/>
      <c r="D457" s="33"/>
      <c r="E457" s="34"/>
      <c r="F457" s="37" t="s">
        <v>80</v>
      </c>
      <c r="G457" s="358"/>
      <c r="H457" s="359"/>
      <c r="I457" s="360"/>
      <c r="J457" s="360"/>
      <c r="K457" s="361"/>
      <c r="L457" s="362"/>
      <c r="M457" s="363"/>
      <c r="N457" s="360"/>
      <c r="O457" s="360"/>
      <c r="P457" s="360"/>
      <c r="Q457" s="360"/>
      <c r="R457" s="360"/>
      <c r="S457" s="360"/>
      <c r="T457" s="360"/>
      <c r="U457" s="360"/>
      <c r="V457" s="364"/>
      <c r="W457" s="355"/>
      <c r="Y457" s="383"/>
      <c r="AA457" s="524" t="s">
        <v>609</v>
      </c>
      <c r="AB457" s="519" t="s">
        <v>610</v>
      </c>
      <c r="AC457" s="456" t="s">
        <v>24</v>
      </c>
      <c r="AD457" s="466" t="s">
        <v>25</v>
      </c>
    </row>
    <row r="458" spans="2:30" x14ac:dyDescent="0.2">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0"/>
      <c r="AA458" s="457"/>
      <c r="AB458" s="451"/>
      <c r="AC458" s="451"/>
      <c r="AD458" s="463" t="s">
        <v>21</v>
      </c>
    </row>
    <row r="459" spans="2:30" outlineLevel="1" x14ac:dyDescent="0.2">
      <c r="B459" s="35"/>
      <c r="C459" s="33"/>
      <c r="D459" s="33"/>
      <c r="E459" s="34"/>
      <c r="F459" s="37" t="s">
        <v>83</v>
      </c>
      <c r="G459" s="358"/>
      <c r="H459" s="359"/>
      <c r="I459" s="360"/>
      <c r="J459" s="360"/>
      <c r="K459" s="361"/>
      <c r="L459" s="362"/>
      <c r="M459" s="363"/>
      <c r="N459" s="360"/>
      <c r="O459" s="360"/>
      <c r="P459" s="360"/>
      <c r="Q459" s="360"/>
      <c r="R459" s="360"/>
      <c r="S459" s="360"/>
      <c r="T459" s="360"/>
      <c r="U459" s="360"/>
      <c r="V459" s="364"/>
      <c r="W459" s="355"/>
      <c r="Y459" s="383"/>
      <c r="AA459" s="524" t="s">
        <v>611</v>
      </c>
      <c r="AB459" s="519" t="s">
        <v>612</v>
      </c>
      <c r="AC459" s="456" t="s">
        <v>24</v>
      </c>
      <c r="AD459" s="466" t="s">
        <v>25</v>
      </c>
    </row>
    <row r="460" spans="2:30" outlineLevel="1" x14ac:dyDescent="0.2">
      <c r="B460" s="35"/>
      <c r="C460" s="33"/>
      <c r="D460" s="33"/>
      <c r="E460" s="34"/>
      <c r="F460" s="37" t="s">
        <v>85</v>
      </c>
      <c r="G460" s="358"/>
      <c r="H460" s="359"/>
      <c r="I460" s="360"/>
      <c r="J460" s="360"/>
      <c r="K460" s="361"/>
      <c r="L460" s="362"/>
      <c r="M460" s="363"/>
      <c r="N460" s="360"/>
      <c r="O460" s="360"/>
      <c r="P460" s="360"/>
      <c r="Q460" s="360"/>
      <c r="R460" s="360"/>
      <c r="S460" s="360"/>
      <c r="T460" s="360"/>
      <c r="U460" s="360"/>
      <c r="V460" s="364"/>
      <c r="W460" s="355"/>
      <c r="Y460" s="383"/>
      <c r="AA460" s="524" t="s">
        <v>613</v>
      </c>
      <c r="AB460" s="519" t="s">
        <v>614</v>
      </c>
      <c r="AC460" s="456" t="s">
        <v>24</v>
      </c>
      <c r="AD460" s="466" t="s">
        <v>25</v>
      </c>
    </row>
    <row r="461" spans="2:30" x14ac:dyDescent="0.2">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0"/>
      <c r="AA461" s="457"/>
      <c r="AB461" s="451"/>
      <c r="AC461" s="451"/>
      <c r="AD461" s="463" t="s">
        <v>21</v>
      </c>
    </row>
    <row r="462" spans="2:30" outlineLevel="1" x14ac:dyDescent="0.2">
      <c r="B462" s="35"/>
      <c r="C462" s="33"/>
      <c r="D462" s="33"/>
      <c r="E462" s="34"/>
      <c r="F462" s="37" t="s">
        <v>88</v>
      </c>
      <c r="G462" s="358"/>
      <c r="H462" s="359"/>
      <c r="I462" s="360"/>
      <c r="J462" s="360"/>
      <c r="K462" s="361"/>
      <c r="L462" s="362"/>
      <c r="M462" s="363"/>
      <c r="N462" s="360"/>
      <c r="O462" s="360"/>
      <c r="P462" s="360"/>
      <c r="Q462" s="360"/>
      <c r="R462" s="360"/>
      <c r="S462" s="360"/>
      <c r="T462" s="360"/>
      <c r="U462" s="360"/>
      <c r="V462" s="364"/>
      <c r="W462" s="355"/>
      <c r="Y462" s="383"/>
      <c r="AA462" s="524" t="s">
        <v>615</v>
      </c>
      <c r="AB462" s="519" t="s">
        <v>616</v>
      </c>
      <c r="AC462" s="456" t="s">
        <v>24</v>
      </c>
      <c r="AD462" s="466" t="s">
        <v>25</v>
      </c>
    </row>
    <row r="463" spans="2:30" outlineLevel="1" x14ac:dyDescent="0.2">
      <c r="B463" s="35"/>
      <c r="C463" s="33"/>
      <c r="D463" s="33"/>
      <c r="E463" s="34"/>
      <c r="F463" s="37" t="s">
        <v>90</v>
      </c>
      <c r="G463" s="358"/>
      <c r="H463" s="359"/>
      <c r="I463" s="360"/>
      <c r="J463" s="360"/>
      <c r="K463" s="361"/>
      <c r="L463" s="362"/>
      <c r="M463" s="363"/>
      <c r="N463" s="360"/>
      <c r="O463" s="360"/>
      <c r="P463" s="360"/>
      <c r="Q463" s="360"/>
      <c r="R463" s="360"/>
      <c r="S463" s="360"/>
      <c r="T463" s="360"/>
      <c r="U463" s="360"/>
      <c r="V463" s="364"/>
      <c r="W463" s="355"/>
      <c r="Y463" s="383"/>
      <c r="AA463" s="524" t="s">
        <v>617</v>
      </c>
      <c r="AB463" s="519" t="s">
        <v>618</v>
      </c>
      <c r="AC463" s="456" t="s">
        <v>24</v>
      </c>
      <c r="AD463" s="466" t="s">
        <v>25</v>
      </c>
    </row>
    <row r="464" spans="2:30" outlineLevel="1" x14ac:dyDescent="0.2">
      <c r="B464" s="35"/>
      <c r="C464" s="33"/>
      <c r="D464" s="33"/>
      <c r="E464" s="34"/>
      <c r="F464" s="37" t="s">
        <v>92</v>
      </c>
      <c r="G464" s="358"/>
      <c r="H464" s="359"/>
      <c r="I464" s="360"/>
      <c r="J464" s="360"/>
      <c r="K464" s="361"/>
      <c r="L464" s="362"/>
      <c r="M464" s="363"/>
      <c r="N464" s="360"/>
      <c r="O464" s="360"/>
      <c r="P464" s="360"/>
      <c r="Q464" s="360"/>
      <c r="R464" s="360"/>
      <c r="S464" s="360"/>
      <c r="T464" s="360"/>
      <c r="U464" s="360"/>
      <c r="V464" s="364"/>
      <c r="W464" s="355"/>
      <c r="Y464" s="383"/>
      <c r="AA464" s="524" t="s">
        <v>619</v>
      </c>
      <c r="AB464" s="519" t="s">
        <v>620</v>
      </c>
      <c r="AC464" s="456" t="s">
        <v>24</v>
      </c>
      <c r="AD464" s="466" t="s">
        <v>25</v>
      </c>
    </row>
    <row r="465" spans="2:30" x14ac:dyDescent="0.2">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0"/>
      <c r="AA465" s="457"/>
      <c r="AB465" s="451"/>
      <c r="AC465" s="451"/>
      <c r="AD465" s="463" t="s">
        <v>21</v>
      </c>
    </row>
    <row r="466" spans="2:30" outlineLevel="1" x14ac:dyDescent="0.2">
      <c r="B466" s="35"/>
      <c r="C466" s="33"/>
      <c r="D466" s="33"/>
      <c r="E466" s="34"/>
      <c r="F466" s="36" t="s">
        <v>94</v>
      </c>
      <c r="G466" s="358"/>
      <c r="H466" s="359"/>
      <c r="I466" s="360"/>
      <c r="J466" s="360"/>
      <c r="K466" s="361"/>
      <c r="L466" s="362"/>
      <c r="M466" s="363"/>
      <c r="N466" s="360"/>
      <c r="O466" s="360"/>
      <c r="P466" s="360"/>
      <c r="Q466" s="360"/>
      <c r="R466" s="360"/>
      <c r="S466" s="360"/>
      <c r="T466" s="360"/>
      <c r="U466" s="360"/>
      <c r="V466" s="364"/>
      <c r="W466" s="355"/>
      <c r="Y466" s="383"/>
      <c r="AA466" s="524" t="s">
        <v>621</v>
      </c>
      <c r="AB466" s="519" t="s">
        <v>622</v>
      </c>
      <c r="AC466" s="456" t="s">
        <v>24</v>
      </c>
      <c r="AD466" s="466" t="s">
        <v>25</v>
      </c>
    </row>
    <row r="467" spans="2:30" x14ac:dyDescent="0.2">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0"/>
      <c r="AA467" s="458"/>
      <c r="AB467" s="452"/>
      <c r="AC467" s="452"/>
      <c r="AD467" s="453"/>
    </row>
    <row r="468" spans="2:30" x14ac:dyDescent="0.2">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0"/>
      <c r="AA468" s="460"/>
      <c r="AB468" s="454"/>
      <c r="AC468" s="454"/>
      <c r="AD468" s="463" t="s">
        <v>21</v>
      </c>
    </row>
    <row r="469" spans="2:30" outlineLevel="1" x14ac:dyDescent="0.2">
      <c r="B469" s="35"/>
      <c r="C469" s="33"/>
      <c r="D469" s="33"/>
      <c r="E469" s="34"/>
      <c r="F469" s="37" t="s">
        <v>98</v>
      </c>
      <c r="G469" s="358"/>
      <c r="H469" s="359"/>
      <c r="I469" s="360"/>
      <c r="J469" s="360"/>
      <c r="K469" s="361"/>
      <c r="L469" s="362"/>
      <c r="M469" s="363"/>
      <c r="N469" s="360"/>
      <c r="O469" s="360"/>
      <c r="P469" s="360"/>
      <c r="Q469" s="360"/>
      <c r="R469" s="360"/>
      <c r="S469" s="360"/>
      <c r="T469" s="360"/>
      <c r="U469" s="360"/>
      <c r="V469" s="364"/>
      <c r="W469" s="355"/>
      <c r="Y469" s="383"/>
      <c r="AA469" s="524" t="s">
        <v>623</v>
      </c>
      <c r="AB469" s="519" t="s">
        <v>624</v>
      </c>
      <c r="AC469" s="456" t="s">
        <v>24</v>
      </c>
      <c r="AD469" s="466" t="s">
        <v>25</v>
      </c>
    </row>
    <row r="470" spans="2:30" outlineLevel="1" x14ac:dyDescent="0.2">
      <c r="B470" s="35"/>
      <c r="C470" s="33"/>
      <c r="D470" s="33"/>
      <c r="E470" s="34"/>
      <c r="F470" s="37" t="s">
        <v>100</v>
      </c>
      <c r="G470" s="358"/>
      <c r="H470" s="359"/>
      <c r="I470" s="360"/>
      <c r="J470" s="360"/>
      <c r="K470" s="361"/>
      <c r="L470" s="362"/>
      <c r="M470" s="363"/>
      <c r="N470" s="360"/>
      <c r="O470" s="360"/>
      <c r="P470" s="360"/>
      <c r="Q470" s="360"/>
      <c r="R470" s="360"/>
      <c r="S470" s="360"/>
      <c r="T470" s="360"/>
      <c r="U470" s="360"/>
      <c r="V470" s="364"/>
      <c r="W470" s="355"/>
      <c r="Y470" s="383"/>
      <c r="AA470" s="524" t="s">
        <v>625</v>
      </c>
      <c r="AB470" s="519" t="s">
        <v>626</v>
      </c>
      <c r="AC470" s="456" t="s">
        <v>24</v>
      </c>
      <c r="AD470" s="466" t="s">
        <v>25</v>
      </c>
    </row>
    <row r="471" spans="2:30" x14ac:dyDescent="0.2">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0"/>
      <c r="AA471" s="457"/>
      <c r="AB471" s="451"/>
      <c r="AC471" s="451"/>
      <c r="AD471" s="463" t="s">
        <v>21</v>
      </c>
    </row>
    <row r="472" spans="2:30" outlineLevel="1" x14ac:dyDescent="0.2">
      <c r="B472" s="35"/>
      <c r="C472" s="33"/>
      <c r="D472" s="33"/>
      <c r="E472" s="34"/>
      <c r="F472" s="37" t="s">
        <v>103</v>
      </c>
      <c r="G472" s="358"/>
      <c r="H472" s="359"/>
      <c r="I472" s="360"/>
      <c r="J472" s="360"/>
      <c r="K472" s="361"/>
      <c r="L472" s="362"/>
      <c r="M472" s="363"/>
      <c r="N472" s="360"/>
      <c r="O472" s="360"/>
      <c r="P472" s="360"/>
      <c r="Q472" s="360"/>
      <c r="R472" s="360"/>
      <c r="S472" s="360"/>
      <c r="T472" s="360"/>
      <c r="U472" s="360"/>
      <c r="V472" s="364"/>
      <c r="W472" s="355"/>
      <c r="Y472" s="383"/>
      <c r="AA472" s="524" t="s">
        <v>627</v>
      </c>
      <c r="AB472" s="519" t="s">
        <v>628</v>
      </c>
      <c r="AC472" s="456" t="s">
        <v>24</v>
      </c>
      <c r="AD472" s="466" t="s">
        <v>25</v>
      </c>
    </row>
    <row r="473" spans="2:30" outlineLevel="1" x14ac:dyDescent="0.2">
      <c r="B473" s="35"/>
      <c r="C473" s="33"/>
      <c r="D473" s="33"/>
      <c r="E473" s="34"/>
      <c r="F473" s="37" t="s">
        <v>105</v>
      </c>
      <c r="G473" s="358"/>
      <c r="H473" s="359"/>
      <c r="I473" s="360"/>
      <c r="J473" s="360"/>
      <c r="K473" s="361"/>
      <c r="L473" s="362"/>
      <c r="M473" s="363"/>
      <c r="N473" s="360"/>
      <c r="O473" s="360"/>
      <c r="P473" s="360"/>
      <c r="Q473" s="360"/>
      <c r="R473" s="360"/>
      <c r="S473" s="360"/>
      <c r="T473" s="360"/>
      <c r="U473" s="360"/>
      <c r="V473" s="364"/>
      <c r="W473" s="355"/>
      <c r="Y473" s="383"/>
      <c r="AA473" s="524" t="s">
        <v>629</v>
      </c>
      <c r="AB473" s="519" t="s">
        <v>630</v>
      </c>
      <c r="AC473" s="456" t="s">
        <v>24</v>
      </c>
      <c r="AD473" s="466" t="s">
        <v>25</v>
      </c>
    </row>
    <row r="474" spans="2:30" x14ac:dyDescent="0.2">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0"/>
      <c r="AA474" s="457"/>
      <c r="AB474" s="451"/>
      <c r="AC474" s="451"/>
      <c r="AD474" s="463" t="s">
        <v>21</v>
      </c>
    </row>
    <row r="475" spans="2:30" outlineLevel="1" x14ac:dyDescent="0.2">
      <c r="B475" s="35"/>
      <c r="C475" s="33"/>
      <c r="D475" s="33"/>
      <c r="E475" s="34"/>
      <c r="F475" s="36" t="s">
        <v>107</v>
      </c>
      <c r="G475" s="358"/>
      <c r="H475" s="359"/>
      <c r="I475" s="360"/>
      <c r="J475" s="360"/>
      <c r="K475" s="361"/>
      <c r="L475" s="362"/>
      <c r="M475" s="363"/>
      <c r="N475" s="360"/>
      <c r="O475" s="360"/>
      <c r="P475" s="360"/>
      <c r="Q475" s="360"/>
      <c r="R475" s="360"/>
      <c r="S475" s="360"/>
      <c r="T475" s="360"/>
      <c r="U475" s="360"/>
      <c r="V475" s="364"/>
      <c r="W475" s="355"/>
      <c r="Y475" s="383"/>
      <c r="AA475" s="524" t="s">
        <v>631</v>
      </c>
      <c r="AB475" s="519" t="s">
        <v>632</v>
      </c>
      <c r="AC475" s="456" t="s">
        <v>24</v>
      </c>
      <c r="AD475" s="466" t="s">
        <v>25</v>
      </c>
    </row>
    <row r="476" spans="2:30" x14ac:dyDescent="0.2">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0"/>
      <c r="AA476" s="457"/>
      <c r="AB476" s="451"/>
      <c r="AC476" s="451"/>
      <c r="AD476" s="463" t="s">
        <v>21</v>
      </c>
    </row>
    <row r="477" spans="2:30" outlineLevel="1" x14ac:dyDescent="0.2">
      <c r="B477" s="35"/>
      <c r="C477" s="33"/>
      <c r="D477" s="33"/>
      <c r="E477" s="34"/>
      <c r="F477" s="37" t="s">
        <v>110</v>
      </c>
      <c r="G477" s="358"/>
      <c r="H477" s="359"/>
      <c r="I477" s="360"/>
      <c r="J477" s="360"/>
      <c r="K477" s="361"/>
      <c r="L477" s="362"/>
      <c r="M477" s="363"/>
      <c r="N477" s="360"/>
      <c r="O477" s="360"/>
      <c r="P477" s="360"/>
      <c r="Q477" s="360"/>
      <c r="R477" s="360"/>
      <c r="S477" s="360"/>
      <c r="T477" s="360"/>
      <c r="U477" s="360"/>
      <c r="V477" s="364"/>
      <c r="W477" s="355"/>
      <c r="Y477" s="383"/>
      <c r="AA477" s="524" t="s">
        <v>633</v>
      </c>
      <c r="AB477" s="519" t="s">
        <v>634</v>
      </c>
      <c r="AC477" s="456" t="s">
        <v>24</v>
      </c>
      <c r="AD477" s="466" t="s">
        <v>25</v>
      </c>
    </row>
    <row r="478" spans="2:30" outlineLevel="1" x14ac:dyDescent="0.2">
      <c r="B478" s="35"/>
      <c r="C478" s="33"/>
      <c r="D478" s="33"/>
      <c r="E478" s="34"/>
      <c r="F478" s="37" t="s">
        <v>111</v>
      </c>
      <c r="G478" s="358"/>
      <c r="H478" s="359"/>
      <c r="I478" s="360"/>
      <c r="J478" s="360"/>
      <c r="K478" s="361"/>
      <c r="L478" s="362"/>
      <c r="M478" s="363"/>
      <c r="N478" s="360"/>
      <c r="O478" s="360"/>
      <c r="P478" s="360"/>
      <c r="Q478" s="360"/>
      <c r="R478" s="360"/>
      <c r="S478" s="360"/>
      <c r="T478" s="360"/>
      <c r="U478" s="360"/>
      <c r="V478" s="364"/>
      <c r="W478" s="355"/>
      <c r="Y478" s="383"/>
      <c r="AA478" s="524" t="s">
        <v>635</v>
      </c>
      <c r="AB478" s="519" t="s">
        <v>636</v>
      </c>
      <c r="AC478" s="456" t="s">
        <v>24</v>
      </c>
      <c r="AD478" s="466" t="s">
        <v>25</v>
      </c>
    </row>
    <row r="479" spans="2:30" outlineLevel="1" x14ac:dyDescent="0.2">
      <c r="B479" s="35"/>
      <c r="C479" s="33"/>
      <c r="D479" s="33"/>
      <c r="E479" s="34"/>
      <c r="F479" s="37" t="s">
        <v>112</v>
      </c>
      <c r="G479" s="358"/>
      <c r="H479" s="359"/>
      <c r="I479" s="360"/>
      <c r="J479" s="360"/>
      <c r="K479" s="361"/>
      <c r="L479" s="362"/>
      <c r="M479" s="363"/>
      <c r="N479" s="360"/>
      <c r="O479" s="360"/>
      <c r="P479" s="360"/>
      <c r="Q479" s="360"/>
      <c r="R479" s="360"/>
      <c r="S479" s="360"/>
      <c r="T479" s="360"/>
      <c r="U479" s="360"/>
      <c r="V479" s="364"/>
      <c r="W479" s="355"/>
      <c r="Y479" s="383"/>
      <c r="AA479" s="524" t="s">
        <v>637</v>
      </c>
      <c r="AB479" s="519" t="s">
        <v>638</v>
      </c>
      <c r="AC479" s="456" t="s">
        <v>24</v>
      </c>
      <c r="AD479" s="466" t="s">
        <v>25</v>
      </c>
    </row>
    <row r="480" spans="2:30" x14ac:dyDescent="0.2">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0"/>
      <c r="AA480" s="457"/>
      <c r="AB480" s="451"/>
      <c r="AC480" s="451"/>
      <c r="AD480" s="463" t="s">
        <v>21</v>
      </c>
    </row>
    <row r="481" spans="2:30" outlineLevel="1" x14ac:dyDescent="0.2">
      <c r="B481" s="35"/>
      <c r="C481" s="33"/>
      <c r="D481" s="33"/>
      <c r="E481" s="34"/>
      <c r="F481" s="37" t="s">
        <v>114</v>
      </c>
      <c r="G481" s="358"/>
      <c r="H481" s="77"/>
      <c r="I481" s="73"/>
      <c r="J481" s="73"/>
      <c r="K481" s="74"/>
      <c r="L481" s="58"/>
      <c r="M481" s="43"/>
      <c r="N481" s="43"/>
      <c r="O481" s="43"/>
      <c r="P481" s="43"/>
      <c r="Q481" s="43"/>
      <c r="R481" s="43"/>
      <c r="S481" s="43"/>
      <c r="T481" s="43"/>
      <c r="U481" s="43"/>
      <c r="V481" s="46"/>
      <c r="W481" s="46"/>
      <c r="Y481" s="383"/>
      <c r="AA481" s="456" t="s">
        <v>639</v>
      </c>
      <c r="AB481" s="455" t="s">
        <v>18</v>
      </c>
      <c r="AC481" s="455" t="s">
        <v>18</v>
      </c>
      <c r="AD481" s="464" t="s">
        <v>19</v>
      </c>
    </row>
    <row r="482" spans="2:30" outlineLevel="1" x14ac:dyDescent="0.2">
      <c r="B482" s="35"/>
      <c r="C482" s="33"/>
      <c r="D482" s="33"/>
      <c r="E482" s="34"/>
      <c r="F482" s="37" t="s">
        <v>116</v>
      </c>
      <c r="G482" s="358"/>
      <c r="H482" s="77"/>
      <c r="I482" s="73"/>
      <c r="J482" s="73"/>
      <c r="K482" s="74"/>
      <c r="L482" s="58"/>
      <c r="M482" s="43"/>
      <c r="N482" s="43"/>
      <c r="O482" s="43"/>
      <c r="P482" s="43"/>
      <c r="Q482" s="43"/>
      <c r="R482" s="43"/>
      <c r="S482" s="43"/>
      <c r="T482" s="43"/>
      <c r="U482" s="43"/>
      <c r="V482" s="46"/>
      <c r="W482" s="46"/>
      <c r="Y482" s="383"/>
      <c r="AA482" s="456" t="s">
        <v>640</v>
      </c>
      <c r="AB482" s="455" t="s">
        <v>18</v>
      </c>
      <c r="AC482" s="455" t="s">
        <v>18</v>
      </c>
      <c r="AD482" s="464" t="s">
        <v>19</v>
      </c>
    </row>
    <row r="483" spans="2:30" outlineLevel="1" x14ac:dyDescent="0.2">
      <c r="B483" s="35"/>
      <c r="C483" s="34"/>
      <c r="D483" s="33"/>
      <c r="E483" s="71"/>
      <c r="F483" s="34"/>
      <c r="G483" s="504"/>
      <c r="H483" s="77"/>
      <c r="I483" s="73"/>
      <c r="J483" s="73"/>
      <c r="K483" s="74"/>
      <c r="L483" s="43"/>
      <c r="M483" s="43"/>
      <c r="N483" s="43"/>
      <c r="O483" s="43"/>
      <c r="P483" s="43"/>
      <c r="Q483" s="43"/>
      <c r="R483" s="43"/>
      <c r="S483" s="43"/>
      <c r="T483" s="43"/>
      <c r="U483" s="43"/>
      <c r="V483" s="43"/>
      <c r="W483" s="42"/>
      <c r="Y483" s="382"/>
      <c r="AA483" s="453"/>
      <c r="AB483" s="453"/>
      <c r="AC483" s="453"/>
      <c r="AD483" s="453"/>
    </row>
    <row r="484" spans="2:30" outlineLevel="1" x14ac:dyDescent="0.2">
      <c r="B484" s="35"/>
      <c r="C484" s="33" t="s">
        <v>641</v>
      </c>
      <c r="D484" s="33"/>
      <c r="E484" s="71"/>
      <c r="F484" s="34"/>
      <c r="G484" s="504">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X484" s="79">
        <f t="shared" ref="X484:Y484" si="105">SUBTOTAL(9,X485:X487)</f>
        <v>0</v>
      </c>
      <c r="Y484" s="382">
        <f t="shared" si="105"/>
        <v>0</v>
      </c>
      <c r="AA484" s="453"/>
      <c r="AB484" s="453"/>
      <c r="AC484" s="453"/>
      <c r="AD484" s="453"/>
    </row>
    <row r="485" spans="2:30" ht="15" outlineLevel="1" x14ac:dyDescent="0.2">
      <c r="B485" s="35"/>
      <c r="C485" s="34"/>
      <c r="D485" s="33"/>
      <c r="E485" s="71"/>
      <c r="F485" s="501" t="s">
        <v>194</v>
      </c>
      <c r="G485" s="355"/>
      <c r="H485" s="359"/>
      <c r="I485" s="360"/>
      <c r="J485" s="360"/>
      <c r="K485" s="361"/>
      <c r="L485" s="362"/>
      <c r="M485" s="363"/>
      <c r="N485" s="360"/>
      <c r="O485" s="360"/>
      <c r="P485" s="360"/>
      <c r="Q485" s="360"/>
      <c r="R485" s="360"/>
      <c r="S485" s="360"/>
      <c r="T485" s="360"/>
      <c r="U485" s="360"/>
      <c r="V485" s="364"/>
      <c r="W485" s="355"/>
      <c r="Y485" s="381"/>
      <c r="AA485" s="461" t="s">
        <v>192</v>
      </c>
      <c r="AB485" s="455" t="s">
        <v>18</v>
      </c>
      <c r="AC485" s="455"/>
      <c r="AD485" s="453" t="s">
        <v>195</v>
      </c>
    </row>
    <row r="486" spans="2:30" ht="15" outlineLevel="1" x14ac:dyDescent="0.2">
      <c r="B486" s="35"/>
      <c r="C486" s="34"/>
      <c r="D486" s="33"/>
      <c r="E486" s="71"/>
      <c r="F486" s="501" t="s">
        <v>196</v>
      </c>
      <c r="G486" s="355"/>
      <c r="H486" s="359"/>
      <c r="I486" s="360"/>
      <c r="J486" s="360"/>
      <c r="K486" s="361"/>
      <c r="L486" s="362"/>
      <c r="M486" s="363"/>
      <c r="N486" s="360"/>
      <c r="O486" s="360"/>
      <c r="P486" s="360"/>
      <c r="Q486" s="360"/>
      <c r="R486" s="360"/>
      <c r="S486" s="360"/>
      <c r="T486" s="360"/>
      <c r="U486" s="360"/>
      <c r="V486" s="364"/>
      <c r="W486" s="355"/>
      <c r="Y486" s="381"/>
      <c r="AA486" s="461" t="s">
        <v>192</v>
      </c>
      <c r="AB486" s="455" t="s">
        <v>18</v>
      </c>
      <c r="AC486" s="455"/>
      <c r="AD486" s="453" t="s">
        <v>195</v>
      </c>
    </row>
    <row r="487" spans="2:30" ht="15" outlineLevel="1" x14ac:dyDescent="0.2">
      <c r="B487" s="35"/>
      <c r="C487" s="34"/>
      <c r="D487" s="33"/>
      <c r="E487" s="71"/>
      <c r="F487" s="501" t="s">
        <v>197</v>
      </c>
      <c r="G487" s="355"/>
      <c r="H487" s="359"/>
      <c r="I487" s="360"/>
      <c r="J487" s="360"/>
      <c r="K487" s="361"/>
      <c r="L487" s="362"/>
      <c r="M487" s="363"/>
      <c r="N487" s="360"/>
      <c r="O487" s="360"/>
      <c r="P487" s="360"/>
      <c r="Q487" s="360"/>
      <c r="R487" s="360"/>
      <c r="S487" s="360"/>
      <c r="T487" s="360"/>
      <c r="U487" s="360"/>
      <c r="V487" s="364"/>
      <c r="W487" s="355"/>
      <c r="Y487" s="381"/>
      <c r="AA487" s="461" t="s">
        <v>192</v>
      </c>
      <c r="AB487" s="455" t="s">
        <v>18</v>
      </c>
      <c r="AC487" s="455"/>
      <c r="AD487" s="453" t="s">
        <v>195</v>
      </c>
    </row>
    <row r="488" spans="2:30" x14ac:dyDescent="0.2">
      <c r="B488" s="35"/>
      <c r="C488" s="33"/>
      <c r="D488" s="33"/>
      <c r="E488" s="34"/>
      <c r="F488" s="34"/>
      <c r="G488" s="76"/>
      <c r="H488" s="73"/>
      <c r="I488" s="73"/>
      <c r="J488" s="73"/>
      <c r="K488" s="74"/>
      <c r="L488" s="58"/>
      <c r="M488" s="43"/>
      <c r="N488" s="43"/>
      <c r="O488" s="43"/>
      <c r="P488" s="43"/>
      <c r="Q488" s="43"/>
      <c r="R488" s="43"/>
      <c r="S488" s="43"/>
      <c r="T488" s="43"/>
      <c r="U488" s="43"/>
      <c r="V488" s="46"/>
      <c r="W488" s="46"/>
      <c r="Y488" s="380"/>
      <c r="AA488" s="458"/>
      <c r="AB488" s="452"/>
      <c r="AC488" s="452"/>
      <c r="AD488" s="453"/>
    </row>
    <row r="489" spans="2:30" s="132" customFormat="1" ht="16.5" thickBot="1" x14ac:dyDescent="0.25">
      <c r="B489" s="85" t="s">
        <v>642</v>
      </c>
      <c r="C489" s="86"/>
      <c r="D489" s="86"/>
      <c r="E489" s="86"/>
      <c r="F489" s="86"/>
      <c r="G489" s="87">
        <f t="shared" ref="G489:W489" si="106">SUBTOTAL(9,G312:G488)</f>
        <v>0</v>
      </c>
      <c r="H489" s="88">
        <f t="shared" si="106"/>
        <v>0</v>
      </c>
      <c r="I489" s="88">
        <f t="shared" si="106"/>
        <v>0</v>
      </c>
      <c r="J489" s="88">
        <f t="shared" si="106"/>
        <v>0</v>
      </c>
      <c r="K489" s="535">
        <f t="shared" si="106"/>
        <v>0</v>
      </c>
      <c r="L489" s="89">
        <f t="shared" si="106"/>
        <v>0</v>
      </c>
      <c r="M489" s="90">
        <f t="shared" si="106"/>
        <v>0</v>
      </c>
      <c r="N489" s="90">
        <f t="shared" si="106"/>
        <v>0</v>
      </c>
      <c r="O489" s="90">
        <f t="shared" si="106"/>
        <v>0</v>
      </c>
      <c r="P489" s="90">
        <f t="shared" si="106"/>
        <v>0</v>
      </c>
      <c r="Q489" s="90">
        <f t="shared" si="106"/>
        <v>0</v>
      </c>
      <c r="R489" s="90">
        <f t="shared" si="106"/>
        <v>0</v>
      </c>
      <c r="S489" s="90">
        <f t="shared" si="106"/>
        <v>0</v>
      </c>
      <c r="T489" s="90">
        <f t="shared" si="106"/>
        <v>0</v>
      </c>
      <c r="U489" s="90">
        <f t="shared" si="106"/>
        <v>0</v>
      </c>
      <c r="V489" s="91">
        <f t="shared" si="106"/>
        <v>0</v>
      </c>
      <c r="W489" s="91">
        <f t="shared" si="106"/>
        <v>0</v>
      </c>
      <c r="Y489" s="389"/>
      <c r="AA489" s="459"/>
      <c r="AB489" s="453"/>
      <c r="AC489" s="453"/>
      <c r="AD489" s="463" t="s">
        <v>21</v>
      </c>
    </row>
    <row r="490" spans="2:30" ht="13.5" thickBot="1" x14ac:dyDescent="0.25">
      <c r="G490" s="153"/>
      <c r="H490" s="153"/>
      <c r="I490" s="153"/>
      <c r="J490" s="153"/>
      <c r="K490" s="153"/>
      <c r="L490" s="153"/>
      <c r="M490" s="153"/>
      <c r="N490" s="153"/>
      <c r="O490" s="153"/>
      <c r="P490" s="153"/>
      <c r="Q490" s="153"/>
      <c r="R490" s="153"/>
      <c r="S490" s="153"/>
      <c r="T490" s="153"/>
      <c r="U490" s="153"/>
      <c r="V490" s="153"/>
      <c r="W490" s="153"/>
      <c r="Y490" s="392"/>
      <c r="AA490" s="462"/>
      <c r="AB490" s="462"/>
      <c r="AC490" s="462"/>
    </row>
    <row r="491" spans="2:30" s="132" customFormat="1" ht="16.5" thickBot="1" x14ac:dyDescent="0.25">
      <c r="B491" s="344" t="s">
        <v>643</v>
      </c>
      <c r="C491" s="135"/>
      <c r="D491" s="135"/>
      <c r="E491" s="135"/>
      <c r="F491" s="409"/>
      <c r="G491" s="411"/>
      <c r="H491" s="94"/>
      <c r="I491" s="94"/>
      <c r="J491" s="94"/>
      <c r="K491" s="97"/>
      <c r="L491" s="94"/>
      <c r="M491" s="96"/>
      <c r="N491" s="94"/>
      <c r="O491" s="94"/>
      <c r="P491" s="94"/>
      <c r="Q491" s="94"/>
      <c r="R491" s="94"/>
      <c r="S491" s="94"/>
      <c r="T491" s="94"/>
      <c r="U491" s="94"/>
      <c r="V491" s="94"/>
      <c r="W491" s="93"/>
      <c r="Y491" s="93"/>
      <c r="AA491" s="440"/>
      <c r="AB491" s="440"/>
      <c r="AC491" s="440"/>
      <c r="AD491" s="440"/>
    </row>
    <row r="492" spans="2:30" s="132" customFormat="1" ht="12.75" customHeight="1" x14ac:dyDescent="0.2">
      <c r="B492" s="546"/>
      <c r="C492" s="549" t="s">
        <v>644</v>
      </c>
      <c r="D492" s="241"/>
      <c r="E492" s="241"/>
      <c r="F492" s="621"/>
      <c r="G492" s="635"/>
      <c r="H492" s="43">
        <f t="shared" ref="H492:V492" si="107">SUBTOTAL(9,H493:H494)</f>
        <v>0</v>
      </c>
      <c r="I492" s="43">
        <f t="shared" si="107"/>
        <v>0</v>
      </c>
      <c r="J492" s="43">
        <f t="shared" si="107"/>
        <v>0</v>
      </c>
      <c r="K492" s="46">
        <f t="shared" si="107"/>
        <v>0</v>
      </c>
      <c r="L492" s="58">
        <f t="shared" si="107"/>
        <v>0</v>
      </c>
      <c r="M492" s="45">
        <f t="shared" si="107"/>
        <v>0</v>
      </c>
      <c r="N492" s="43">
        <f t="shared" si="107"/>
        <v>0</v>
      </c>
      <c r="O492" s="43">
        <f t="shared" si="107"/>
        <v>0</v>
      </c>
      <c r="P492" s="43">
        <f t="shared" si="107"/>
        <v>0</v>
      </c>
      <c r="Q492" s="43">
        <f t="shared" si="107"/>
        <v>0</v>
      </c>
      <c r="R492" s="43">
        <f t="shared" si="107"/>
        <v>0</v>
      </c>
      <c r="S492" s="43">
        <f t="shared" si="107"/>
        <v>0</v>
      </c>
      <c r="T492" s="43">
        <f t="shared" si="107"/>
        <v>0</v>
      </c>
      <c r="U492" s="43">
        <f t="shared" si="107"/>
        <v>0</v>
      </c>
      <c r="V492" s="43">
        <f t="shared" si="107"/>
        <v>0</v>
      </c>
      <c r="W492" s="635"/>
      <c r="Y492" s="438"/>
      <c r="AA492" s="460"/>
      <c r="AB492" s="454"/>
      <c r="AC492" s="454"/>
      <c r="AD492" s="463" t="s">
        <v>21</v>
      </c>
    </row>
    <row r="493" spans="2:30" s="132" customFormat="1" ht="12.75" customHeight="1" x14ac:dyDescent="0.2">
      <c r="B493" s="240"/>
      <c r="C493" s="241"/>
      <c r="D493" s="241"/>
      <c r="E493" s="241"/>
      <c r="F493" s="36" t="s">
        <v>645</v>
      </c>
      <c r="G493" s="636"/>
      <c r="H493" s="414"/>
      <c r="I493" s="415"/>
      <c r="J493" s="415"/>
      <c r="K493" s="416"/>
      <c r="L493" s="417"/>
      <c r="M493" s="418"/>
      <c r="N493" s="419"/>
      <c r="O493" s="419"/>
      <c r="P493" s="419"/>
      <c r="Q493" s="419"/>
      <c r="R493" s="419"/>
      <c r="S493" s="419"/>
      <c r="T493" s="419"/>
      <c r="U493" s="419"/>
      <c r="V493" s="420"/>
      <c r="W493" s="636"/>
      <c r="X493" s="79"/>
      <c r="Y493" s="381"/>
      <c r="AA493" s="461" t="s">
        <v>192</v>
      </c>
      <c r="AB493" s="455" t="s">
        <v>18</v>
      </c>
      <c r="AC493" s="455" t="s">
        <v>18</v>
      </c>
      <c r="AD493" s="453"/>
    </row>
    <row r="494" spans="2:30" s="132" customFormat="1" ht="12.75" customHeight="1" x14ac:dyDescent="0.2">
      <c r="B494" s="240"/>
      <c r="C494" s="241"/>
      <c r="D494" s="241"/>
      <c r="E494" s="241"/>
      <c r="F494" s="36" t="s">
        <v>646</v>
      </c>
      <c r="G494" s="636"/>
      <c r="H494" s="414"/>
      <c r="I494" s="415"/>
      <c r="J494" s="415"/>
      <c r="K494" s="416"/>
      <c r="L494" s="417"/>
      <c r="M494" s="418"/>
      <c r="N494" s="419"/>
      <c r="O494" s="419"/>
      <c r="P494" s="419"/>
      <c r="Q494" s="419"/>
      <c r="R494" s="419"/>
      <c r="S494" s="419"/>
      <c r="T494" s="419"/>
      <c r="U494" s="419"/>
      <c r="V494" s="420"/>
      <c r="W494" s="636"/>
      <c r="X494" s="79"/>
      <c r="Y494" s="381"/>
      <c r="AA494" s="461" t="s">
        <v>192</v>
      </c>
      <c r="AB494" s="455" t="s">
        <v>18</v>
      </c>
      <c r="AC494" s="455" t="s">
        <v>18</v>
      </c>
      <c r="AD494" s="453"/>
    </row>
    <row r="495" spans="2:30" s="132" customFormat="1" ht="12.75" customHeight="1" x14ac:dyDescent="0.2">
      <c r="B495" s="240"/>
      <c r="C495" s="241"/>
      <c r="D495" s="241"/>
      <c r="E495" s="241"/>
      <c r="F495" s="619"/>
      <c r="G495" s="636"/>
      <c r="H495" s="73"/>
      <c r="I495" s="73"/>
      <c r="J495" s="73"/>
      <c r="K495" s="74"/>
      <c r="L495" s="43"/>
      <c r="M495" s="43"/>
      <c r="N495" s="43"/>
      <c r="O495" s="43"/>
      <c r="P495" s="43"/>
      <c r="Q495" s="43"/>
      <c r="R495" s="43"/>
      <c r="S495" s="43"/>
      <c r="T495" s="43"/>
      <c r="U495" s="43"/>
      <c r="V495" s="43"/>
      <c r="W495" s="636"/>
      <c r="X495" s="79"/>
      <c r="Y495" s="382"/>
      <c r="AA495" s="458"/>
      <c r="AB495" s="452"/>
      <c r="AC495" s="452"/>
      <c r="AD495" s="453"/>
    </row>
    <row r="496" spans="2:30" s="132" customFormat="1" ht="15" x14ac:dyDescent="0.2">
      <c r="B496" s="546"/>
      <c r="C496" s="549" t="s">
        <v>647</v>
      </c>
      <c r="D496" s="33"/>
      <c r="E496" s="71"/>
      <c r="F496" s="619"/>
      <c r="G496" s="632"/>
      <c r="H496" s="406"/>
      <c r="I496" s="406"/>
      <c r="J496" s="406"/>
      <c r="K496" s="410"/>
      <c r="L496" s="427"/>
      <c r="M496" s="407"/>
      <c r="N496" s="406"/>
      <c r="O496" s="406"/>
      <c r="P496" s="406"/>
      <c r="Q496" s="406"/>
      <c r="R496" s="406"/>
      <c r="S496" s="406"/>
      <c r="T496" s="406"/>
      <c r="U496" s="406"/>
      <c r="V496" s="406"/>
      <c r="W496" s="632"/>
      <c r="Y496" s="438"/>
      <c r="AA496" s="459"/>
      <c r="AB496" s="453"/>
      <c r="AC496" s="453"/>
      <c r="AD496" s="453"/>
    </row>
    <row r="497" spans="2:30" s="132" customFormat="1" ht="12.75" customHeight="1" x14ac:dyDescent="0.2">
      <c r="B497" s="240"/>
      <c r="C497" s="241"/>
      <c r="D497" s="33" t="s">
        <v>119</v>
      </c>
      <c r="E497" s="71"/>
      <c r="F497" s="619"/>
      <c r="G497" s="634"/>
      <c r="H497" s="43">
        <f t="shared" ref="H497:V502" si="108">SUBTOTAL(9,H498:H501)</f>
        <v>0</v>
      </c>
      <c r="I497" s="43">
        <f t="shared" si="108"/>
        <v>0</v>
      </c>
      <c r="J497" s="43">
        <f t="shared" si="108"/>
        <v>0</v>
      </c>
      <c r="K497" s="46">
        <f t="shared" si="108"/>
        <v>0</v>
      </c>
      <c r="L497" s="58">
        <f t="shared" si="108"/>
        <v>0</v>
      </c>
      <c r="M497" s="45">
        <f t="shared" si="108"/>
        <v>0</v>
      </c>
      <c r="N497" s="43">
        <f t="shared" si="108"/>
        <v>0</v>
      </c>
      <c r="O497" s="43">
        <f t="shared" si="108"/>
        <v>0</v>
      </c>
      <c r="P497" s="43">
        <f t="shared" si="108"/>
        <v>0</v>
      </c>
      <c r="Q497" s="43">
        <f t="shared" si="108"/>
        <v>0</v>
      </c>
      <c r="R497" s="43">
        <f t="shared" si="108"/>
        <v>0</v>
      </c>
      <c r="S497" s="43">
        <f t="shared" si="108"/>
        <v>0</v>
      </c>
      <c r="T497" s="43">
        <f t="shared" si="108"/>
        <v>0</v>
      </c>
      <c r="U497" s="43">
        <f t="shared" si="108"/>
        <v>0</v>
      </c>
      <c r="V497" s="43">
        <f t="shared" si="108"/>
        <v>0</v>
      </c>
      <c r="W497" s="634"/>
      <c r="Y497" s="438"/>
      <c r="AA497" s="460"/>
      <c r="AB497" s="454"/>
      <c r="AC497" s="454"/>
      <c r="AD497" s="463" t="s">
        <v>21</v>
      </c>
    </row>
    <row r="498" spans="2:30" s="132" customFormat="1" ht="12.75" customHeight="1" outlineLevel="1" x14ac:dyDescent="0.2">
      <c r="B498" s="240"/>
      <c r="C498" s="241"/>
      <c r="D498" s="33"/>
      <c r="E498" s="34"/>
      <c r="F498" s="36" t="s">
        <v>648</v>
      </c>
      <c r="G498" s="636"/>
      <c r="H498" s="414"/>
      <c r="I498" s="415"/>
      <c r="J498" s="415"/>
      <c r="K498" s="416"/>
      <c r="L498" s="428"/>
      <c r="M498" s="418"/>
      <c r="N498" s="419"/>
      <c r="O498" s="419"/>
      <c r="P498" s="419"/>
      <c r="Q498" s="419"/>
      <c r="R498" s="419"/>
      <c r="S498" s="419"/>
      <c r="T498" s="419"/>
      <c r="U498" s="419"/>
      <c r="V498" s="420"/>
      <c r="W498" s="636"/>
      <c r="X498" s="79"/>
      <c r="Y498" s="381"/>
      <c r="AA498" s="461" t="s">
        <v>192</v>
      </c>
      <c r="AB498" s="455" t="s">
        <v>18</v>
      </c>
      <c r="AC498" s="455" t="s">
        <v>18</v>
      </c>
      <c r="AD498" s="453"/>
    </row>
    <row r="499" spans="2:30" s="132" customFormat="1" ht="12.75" customHeight="1" outlineLevel="1" x14ac:dyDescent="0.2">
      <c r="B499" s="240"/>
      <c r="C499" s="241"/>
      <c r="D499" s="33"/>
      <c r="E499" s="34"/>
      <c r="F499" s="36" t="s">
        <v>649</v>
      </c>
      <c r="G499" s="636"/>
      <c r="H499" s="414"/>
      <c r="I499" s="415"/>
      <c r="J499" s="415"/>
      <c r="K499" s="416"/>
      <c r="L499" s="428"/>
      <c r="M499" s="418"/>
      <c r="N499" s="419"/>
      <c r="O499" s="419"/>
      <c r="P499" s="419"/>
      <c r="Q499" s="419"/>
      <c r="R499" s="419"/>
      <c r="S499" s="419"/>
      <c r="T499" s="419"/>
      <c r="U499" s="419"/>
      <c r="V499" s="420"/>
      <c r="W499" s="636"/>
      <c r="X499" s="79"/>
      <c r="Y499" s="381"/>
      <c r="AA499" s="461" t="s">
        <v>192</v>
      </c>
      <c r="AB499" s="455" t="s">
        <v>18</v>
      </c>
      <c r="AC499" s="455" t="s">
        <v>18</v>
      </c>
      <c r="AD499" s="453"/>
    </row>
    <row r="500" spans="2:30" s="132" customFormat="1" ht="12.75" customHeight="1" outlineLevel="1" x14ac:dyDescent="0.2">
      <c r="B500" s="240"/>
      <c r="C500" s="241"/>
      <c r="D500" s="33"/>
      <c r="E500" s="34"/>
      <c r="F500" s="36" t="s">
        <v>650</v>
      </c>
      <c r="G500" s="636"/>
      <c r="H500" s="414"/>
      <c r="I500" s="415"/>
      <c r="J500" s="415"/>
      <c r="K500" s="416"/>
      <c r="L500" s="428"/>
      <c r="M500" s="418"/>
      <c r="N500" s="419"/>
      <c r="O500" s="419"/>
      <c r="P500" s="419"/>
      <c r="Q500" s="419"/>
      <c r="R500" s="419"/>
      <c r="S500" s="419"/>
      <c r="T500" s="419"/>
      <c r="U500" s="419"/>
      <c r="V500" s="420"/>
      <c r="W500" s="636"/>
      <c r="X500" s="79"/>
      <c r="Y500" s="381"/>
      <c r="AA500" s="461" t="s">
        <v>192</v>
      </c>
      <c r="AB500" s="455" t="s">
        <v>18</v>
      </c>
      <c r="AC500" s="455" t="s">
        <v>18</v>
      </c>
      <c r="AD500" s="453"/>
    </row>
    <row r="501" spans="2:30" s="132" customFormat="1" ht="12.75" customHeight="1" outlineLevel="1" x14ac:dyDescent="0.2">
      <c r="B501" s="240"/>
      <c r="C501" s="241"/>
      <c r="D501" s="33"/>
      <c r="E501" s="34"/>
      <c r="F501" s="36" t="s">
        <v>651</v>
      </c>
      <c r="G501" s="636"/>
      <c r="H501" s="414"/>
      <c r="I501" s="415"/>
      <c r="J501" s="415"/>
      <c r="K501" s="416"/>
      <c r="L501" s="428"/>
      <c r="M501" s="418"/>
      <c r="N501" s="419"/>
      <c r="O501" s="419"/>
      <c r="P501" s="419"/>
      <c r="Q501" s="419"/>
      <c r="R501" s="419"/>
      <c r="S501" s="419"/>
      <c r="T501" s="419"/>
      <c r="U501" s="419"/>
      <c r="V501" s="420"/>
      <c r="W501" s="636"/>
      <c r="X501" s="79"/>
      <c r="Y501" s="381"/>
      <c r="AA501" s="461" t="s">
        <v>192</v>
      </c>
      <c r="AB501" s="455" t="s">
        <v>18</v>
      </c>
      <c r="AC501" s="455" t="s">
        <v>18</v>
      </c>
      <c r="AD501" s="453"/>
    </row>
    <row r="502" spans="2:30" s="132" customFormat="1" ht="12.75" customHeight="1" x14ac:dyDescent="0.2">
      <c r="B502" s="240"/>
      <c r="C502" s="241"/>
      <c r="D502" s="33" t="s">
        <v>139</v>
      </c>
      <c r="E502" s="71"/>
      <c r="F502" s="619"/>
      <c r="G502" s="634"/>
      <c r="H502" s="43">
        <f t="shared" si="108"/>
        <v>0</v>
      </c>
      <c r="I502" s="43">
        <f t="shared" si="108"/>
        <v>0</v>
      </c>
      <c r="J502" s="43">
        <f t="shared" si="108"/>
        <v>0</v>
      </c>
      <c r="K502" s="46">
        <f t="shared" si="108"/>
        <v>0</v>
      </c>
      <c r="L502" s="58">
        <f t="shared" si="108"/>
        <v>0</v>
      </c>
      <c r="M502" s="45">
        <f t="shared" si="108"/>
        <v>0</v>
      </c>
      <c r="N502" s="43">
        <f t="shared" si="108"/>
        <v>0</v>
      </c>
      <c r="O502" s="43">
        <f t="shared" si="108"/>
        <v>0</v>
      </c>
      <c r="P502" s="43">
        <f t="shared" si="108"/>
        <v>0</v>
      </c>
      <c r="Q502" s="43">
        <f t="shared" si="108"/>
        <v>0</v>
      </c>
      <c r="R502" s="43">
        <f t="shared" si="108"/>
        <v>0</v>
      </c>
      <c r="S502" s="43">
        <f t="shared" si="108"/>
        <v>0</v>
      </c>
      <c r="T502" s="43">
        <f t="shared" si="108"/>
        <v>0</v>
      </c>
      <c r="U502" s="43">
        <f t="shared" si="108"/>
        <v>0</v>
      </c>
      <c r="V502" s="43">
        <f t="shared" si="108"/>
        <v>0</v>
      </c>
      <c r="W502" s="634"/>
      <c r="Y502" s="438"/>
      <c r="AA502" s="457"/>
      <c r="AB502" s="451"/>
      <c r="AC502" s="451"/>
      <c r="AD502" s="463" t="s">
        <v>21</v>
      </c>
    </row>
    <row r="503" spans="2:30" s="132" customFormat="1" ht="12.75" customHeight="1" outlineLevel="1" x14ac:dyDescent="0.2">
      <c r="B503" s="240"/>
      <c r="C503" s="241"/>
      <c r="D503" s="33"/>
      <c r="E503" s="71"/>
      <c r="F503" s="36" t="s">
        <v>648</v>
      </c>
      <c r="G503" s="636"/>
      <c r="H503" s="414"/>
      <c r="I503" s="415"/>
      <c r="J503" s="415"/>
      <c r="K503" s="416"/>
      <c r="L503" s="428"/>
      <c r="M503" s="418"/>
      <c r="N503" s="419"/>
      <c r="O503" s="419"/>
      <c r="P503" s="419"/>
      <c r="Q503" s="419"/>
      <c r="R503" s="419"/>
      <c r="S503" s="419"/>
      <c r="T503" s="419"/>
      <c r="U503" s="419"/>
      <c r="V503" s="420"/>
      <c r="W503" s="636"/>
      <c r="X503" s="79"/>
      <c r="Y503" s="381"/>
      <c r="AA503" s="461" t="s">
        <v>192</v>
      </c>
      <c r="AB503" s="455" t="s">
        <v>18</v>
      </c>
      <c r="AC503" s="455" t="s">
        <v>18</v>
      </c>
      <c r="AD503" s="453"/>
    </row>
    <row r="504" spans="2:30" s="132" customFormat="1" ht="12.75" customHeight="1" outlineLevel="1" x14ac:dyDescent="0.2">
      <c r="B504" s="240"/>
      <c r="C504" s="241"/>
      <c r="D504" s="33"/>
      <c r="E504" s="71"/>
      <c r="F504" s="36" t="s">
        <v>649</v>
      </c>
      <c r="G504" s="636"/>
      <c r="H504" s="414"/>
      <c r="I504" s="415"/>
      <c r="J504" s="415"/>
      <c r="K504" s="416"/>
      <c r="L504" s="428"/>
      <c r="M504" s="418"/>
      <c r="N504" s="419"/>
      <c r="O504" s="419"/>
      <c r="P504" s="419"/>
      <c r="Q504" s="419"/>
      <c r="R504" s="419"/>
      <c r="S504" s="419"/>
      <c r="T504" s="419"/>
      <c r="U504" s="419"/>
      <c r="V504" s="420"/>
      <c r="W504" s="636"/>
      <c r="X504" s="79"/>
      <c r="Y504" s="381"/>
      <c r="AA504" s="461" t="s">
        <v>192</v>
      </c>
      <c r="AB504" s="455" t="s">
        <v>18</v>
      </c>
      <c r="AC504" s="455" t="s">
        <v>18</v>
      </c>
      <c r="AD504" s="453"/>
    </row>
    <row r="505" spans="2:30" s="132" customFormat="1" ht="12.75" customHeight="1" outlineLevel="1" x14ac:dyDescent="0.2">
      <c r="B505" s="240"/>
      <c r="C505" s="241"/>
      <c r="D505" s="33"/>
      <c r="E505" s="71"/>
      <c r="F505" s="36" t="s">
        <v>650</v>
      </c>
      <c r="G505" s="636"/>
      <c r="H505" s="414"/>
      <c r="I505" s="415"/>
      <c r="J505" s="415"/>
      <c r="K505" s="416"/>
      <c r="L505" s="428"/>
      <c r="M505" s="418"/>
      <c r="N505" s="419"/>
      <c r="O505" s="419"/>
      <c r="P505" s="419"/>
      <c r="Q505" s="419"/>
      <c r="R505" s="419"/>
      <c r="S505" s="419"/>
      <c r="T505" s="419"/>
      <c r="U505" s="419"/>
      <c r="V505" s="420"/>
      <c r="W505" s="636"/>
      <c r="X505" s="79"/>
      <c r="Y505" s="381"/>
      <c r="AA505" s="461" t="s">
        <v>192</v>
      </c>
      <c r="AB505" s="455" t="s">
        <v>18</v>
      </c>
      <c r="AC505" s="455" t="s">
        <v>18</v>
      </c>
      <c r="AD505" s="453"/>
    </row>
    <row r="506" spans="2:30" s="132" customFormat="1" ht="12.75" customHeight="1" outlineLevel="1" x14ac:dyDescent="0.2">
      <c r="B506" s="240"/>
      <c r="C506" s="241"/>
      <c r="D506" s="33"/>
      <c r="E506" s="71"/>
      <c r="F506" s="36" t="s">
        <v>651</v>
      </c>
      <c r="G506" s="636"/>
      <c r="H506" s="414"/>
      <c r="I506" s="415"/>
      <c r="J506" s="415"/>
      <c r="K506" s="416"/>
      <c r="L506" s="428"/>
      <c r="M506" s="418"/>
      <c r="N506" s="419"/>
      <c r="O506" s="419"/>
      <c r="P506" s="419"/>
      <c r="Q506" s="419"/>
      <c r="R506" s="419"/>
      <c r="S506" s="419"/>
      <c r="T506" s="419"/>
      <c r="U506" s="419"/>
      <c r="V506" s="420"/>
      <c r="W506" s="636"/>
      <c r="X506" s="79"/>
      <c r="Y506" s="381"/>
      <c r="AA506" s="461" t="s">
        <v>192</v>
      </c>
      <c r="AB506" s="455" t="s">
        <v>18</v>
      </c>
      <c r="AC506" s="455" t="s">
        <v>18</v>
      </c>
      <c r="AD506" s="453"/>
    </row>
    <row r="507" spans="2:30" s="132" customFormat="1" ht="12.75" customHeight="1" x14ac:dyDescent="0.2">
      <c r="B507" s="240"/>
      <c r="C507" s="241"/>
      <c r="D507" s="33" t="s">
        <v>652</v>
      </c>
      <c r="E507" s="71"/>
      <c r="F507" s="619"/>
      <c r="G507" s="634"/>
      <c r="H507" s="43">
        <f t="shared" ref="H507:V507" si="109">SUBTOTAL(9,H508:H509)</f>
        <v>0</v>
      </c>
      <c r="I507" s="43">
        <f t="shared" si="109"/>
        <v>0</v>
      </c>
      <c r="J507" s="43">
        <f t="shared" si="109"/>
        <v>0</v>
      </c>
      <c r="K507" s="46">
        <f t="shared" si="109"/>
        <v>0</v>
      </c>
      <c r="L507" s="58">
        <f t="shared" si="109"/>
        <v>0</v>
      </c>
      <c r="M507" s="45">
        <f t="shared" si="109"/>
        <v>0</v>
      </c>
      <c r="N507" s="43">
        <f t="shared" si="109"/>
        <v>0</v>
      </c>
      <c r="O507" s="43">
        <f t="shared" si="109"/>
        <v>0</v>
      </c>
      <c r="P507" s="43">
        <f t="shared" si="109"/>
        <v>0</v>
      </c>
      <c r="Q507" s="43">
        <f t="shared" si="109"/>
        <v>0</v>
      </c>
      <c r="R507" s="43">
        <f t="shared" si="109"/>
        <v>0</v>
      </c>
      <c r="S507" s="43">
        <f t="shared" si="109"/>
        <v>0</v>
      </c>
      <c r="T507" s="43">
        <f t="shared" si="109"/>
        <v>0</v>
      </c>
      <c r="U507" s="43">
        <f t="shared" si="109"/>
        <v>0</v>
      </c>
      <c r="V507" s="43">
        <f t="shared" si="109"/>
        <v>0</v>
      </c>
      <c r="W507" s="634"/>
      <c r="Y507" s="438"/>
      <c r="AA507" s="457"/>
      <c r="AB507" s="451"/>
      <c r="AC507" s="451"/>
      <c r="AD507" s="463" t="s">
        <v>21</v>
      </c>
    </row>
    <row r="508" spans="2:30" s="132" customFormat="1" ht="12.75" customHeight="1" outlineLevel="1" x14ac:dyDescent="0.2">
      <c r="B508" s="240"/>
      <c r="C508" s="241"/>
      <c r="D508" s="33"/>
      <c r="E508" s="71"/>
      <c r="F508" s="36" t="s">
        <v>653</v>
      </c>
      <c r="G508" s="636"/>
      <c r="H508" s="414"/>
      <c r="I508" s="415"/>
      <c r="J508" s="415"/>
      <c r="K508" s="416"/>
      <c r="L508" s="428"/>
      <c r="M508" s="418"/>
      <c r="N508" s="419"/>
      <c r="O508" s="419"/>
      <c r="P508" s="419"/>
      <c r="Q508" s="419"/>
      <c r="R508" s="419"/>
      <c r="S508" s="419"/>
      <c r="T508" s="419"/>
      <c r="U508" s="419"/>
      <c r="V508" s="420"/>
      <c r="W508" s="636"/>
      <c r="X508" s="79"/>
      <c r="Y508" s="381"/>
      <c r="AA508" s="461" t="s">
        <v>192</v>
      </c>
      <c r="AB508" s="455" t="s">
        <v>18</v>
      </c>
      <c r="AC508" s="455" t="s">
        <v>18</v>
      </c>
      <c r="AD508" s="453"/>
    </row>
    <row r="509" spans="2:30" s="132" customFormat="1" ht="12.75" customHeight="1" outlineLevel="1" x14ac:dyDescent="0.2">
      <c r="B509" s="240"/>
      <c r="C509" s="241"/>
      <c r="D509" s="33"/>
      <c r="E509" s="71"/>
      <c r="F509" s="36" t="s">
        <v>654</v>
      </c>
      <c r="G509" s="636"/>
      <c r="H509" s="414"/>
      <c r="I509" s="415"/>
      <c r="J509" s="415"/>
      <c r="K509" s="416"/>
      <c r="L509" s="428"/>
      <c r="M509" s="418"/>
      <c r="N509" s="419"/>
      <c r="O509" s="419"/>
      <c r="P509" s="419"/>
      <c r="Q509" s="419"/>
      <c r="R509" s="419"/>
      <c r="S509" s="419"/>
      <c r="T509" s="419"/>
      <c r="U509" s="419"/>
      <c r="V509" s="420"/>
      <c r="W509" s="636"/>
      <c r="X509" s="79"/>
      <c r="Y509" s="381"/>
      <c r="AA509" s="461" t="s">
        <v>192</v>
      </c>
      <c r="AB509" s="455" t="s">
        <v>18</v>
      </c>
      <c r="AC509" s="455" t="s">
        <v>18</v>
      </c>
      <c r="AD509" s="453"/>
    </row>
    <row r="510" spans="2:30" s="132" customFormat="1" ht="12.75" customHeight="1" x14ac:dyDescent="0.2">
      <c r="B510" s="240"/>
      <c r="C510" s="241"/>
      <c r="D510" s="33" t="s">
        <v>655</v>
      </c>
      <c r="E510" s="34"/>
      <c r="F510" s="620"/>
      <c r="G510" s="634"/>
      <c r="H510" s="43">
        <f t="shared" ref="H510:V510" si="110">SUBTOTAL(9,H511:H515)</f>
        <v>0</v>
      </c>
      <c r="I510" s="43">
        <f t="shared" si="110"/>
        <v>0</v>
      </c>
      <c r="J510" s="43">
        <f t="shared" si="110"/>
        <v>0</v>
      </c>
      <c r="K510" s="46">
        <f t="shared" si="110"/>
        <v>0</v>
      </c>
      <c r="L510" s="58">
        <f t="shared" si="110"/>
        <v>0</v>
      </c>
      <c r="M510" s="45">
        <f t="shared" si="110"/>
        <v>0</v>
      </c>
      <c r="N510" s="43">
        <f t="shared" si="110"/>
        <v>0</v>
      </c>
      <c r="O510" s="43">
        <f t="shared" si="110"/>
        <v>0</v>
      </c>
      <c r="P510" s="43">
        <f t="shared" si="110"/>
        <v>0</v>
      </c>
      <c r="Q510" s="43">
        <f t="shared" si="110"/>
        <v>0</v>
      </c>
      <c r="R510" s="43">
        <f t="shared" si="110"/>
        <v>0</v>
      </c>
      <c r="S510" s="43">
        <f t="shared" si="110"/>
        <v>0</v>
      </c>
      <c r="T510" s="43">
        <f t="shared" si="110"/>
        <v>0</v>
      </c>
      <c r="U510" s="43">
        <f t="shared" si="110"/>
        <v>0</v>
      </c>
      <c r="V510" s="43">
        <f t="shared" si="110"/>
        <v>0</v>
      </c>
      <c r="W510" s="634"/>
      <c r="Y510" s="438"/>
      <c r="AA510" s="457"/>
      <c r="AB510" s="451"/>
      <c r="AC510" s="451"/>
      <c r="AD510" s="463" t="s">
        <v>21</v>
      </c>
    </row>
    <row r="511" spans="2:30" s="132" customFormat="1" ht="12.75" customHeight="1" outlineLevel="1" x14ac:dyDescent="0.2">
      <c r="B511" s="240"/>
      <c r="C511" s="241"/>
      <c r="D511" s="33"/>
      <c r="E511" s="71"/>
      <c r="F511" s="36" t="s">
        <v>656</v>
      </c>
      <c r="G511" s="636"/>
      <c r="H511" s="414"/>
      <c r="I511" s="415"/>
      <c r="J511" s="415"/>
      <c r="K511" s="416"/>
      <c r="L511" s="428"/>
      <c r="M511" s="418"/>
      <c r="N511" s="419"/>
      <c r="O511" s="419"/>
      <c r="P511" s="419"/>
      <c r="Q511" s="419"/>
      <c r="R511" s="419"/>
      <c r="S511" s="419"/>
      <c r="T511" s="419"/>
      <c r="U511" s="419"/>
      <c r="V511" s="420"/>
      <c r="W511" s="636"/>
      <c r="X511" s="79"/>
      <c r="Y511" s="381"/>
      <c r="AA511" s="461" t="s">
        <v>192</v>
      </c>
      <c r="AB511" s="455" t="s">
        <v>18</v>
      </c>
      <c r="AC511" s="455" t="s">
        <v>18</v>
      </c>
      <c r="AD511" s="453"/>
    </row>
    <row r="512" spans="2:30" s="132" customFormat="1" ht="12.75" customHeight="1" outlineLevel="1" x14ac:dyDescent="0.2">
      <c r="B512" s="240"/>
      <c r="C512" s="241"/>
      <c r="D512" s="33"/>
      <c r="E512" s="71"/>
      <c r="F512" s="36" t="s">
        <v>657</v>
      </c>
      <c r="G512" s="636"/>
      <c r="H512" s="414"/>
      <c r="I512" s="415"/>
      <c r="J512" s="415"/>
      <c r="K512" s="416"/>
      <c r="L512" s="428"/>
      <c r="M512" s="418"/>
      <c r="N512" s="419"/>
      <c r="O512" s="419"/>
      <c r="P512" s="419"/>
      <c r="Q512" s="419"/>
      <c r="R512" s="419"/>
      <c r="S512" s="419"/>
      <c r="T512" s="419"/>
      <c r="U512" s="419"/>
      <c r="V512" s="420"/>
      <c r="W512" s="636"/>
      <c r="X512" s="79"/>
      <c r="Y512" s="381"/>
      <c r="AA512" s="461" t="s">
        <v>192</v>
      </c>
      <c r="AB512" s="455" t="s">
        <v>18</v>
      </c>
      <c r="AC512" s="455" t="s">
        <v>18</v>
      </c>
      <c r="AD512" s="453"/>
    </row>
    <row r="513" spans="2:30" s="132" customFormat="1" ht="12.75" customHeight="1" outlineLevel="1" x14ac:dyDescent="0.2">
      <c r="B513" s="240"/>
      <c r="C513" s="241"/>
      <c r="D513" s="33"/>
      <c r="E513" s="71"/>
      <c r="F513" s="36" t="s">
        <v>658</v>
      </c>
      <c r="G513" s="636"/>
      <c r="H513" s="414"/>
      <c r="I513" s="415"/>
      <c r="J513" s="415"/>
      <c r="K513" s="416"/>
      <c r="L513" s="428"/>
      <c r="M513" s="418"/>
      <c r="N513" s="419"/>
      <c r="O513" s="419"/>
      <c r="P513" s="419"/>
      <c r="Q513" s="419"/>
      <c r="R513" s="419"/>
      <c r="S513" s="419"/>
      <c r="T513" s="419"/>
      <c r="U513" s="419"/>
      <c r="V513" s="420"/>
      <c r="W513" s="636"/>
      <c r="X513" s="79"/>
      <c r="Y513" s="381"/>
      <c r="AA513" s="461" t="s">
        <v>192</v>
      </c>
      <c r="AB513" s="455" t="s">
        <v>18</v>
      </c>
      <c r="AC513" s="455" t="s">
        <v>18</v>
      </c>
      <c r="AD513" s="453"/>
    </row>
    <row r="514" spans="2:30" s="132" customFormat="1" ht="12.75" customHeight="1" outlineLevel="1" x14ac:dyDescent="0.2">
      <c r="B514" s="240"/>
      <c r="C514" s="241"/>
      <c r="D514" s="33"/>
      <c r="E514" s="71"/>
      <c r="F514" s="36" t="s">
        <v>659</v>
      </c>
      <c r="G514" s="636"/>
      <c r="H514" s="414"/>
      <c r="I514" s="415"/>
      <c r="J514" s="415"/>
      <c r="K514" s="416"/>
      <c r="L514" s="428"/>
      <c r="M514" s="418"/>
      <c r="N514" s="419"/>
      <c r="O514" s="419"/>
      <c r="P514" s="419"/>
      <c r="Q514" s="419"/>
      <c r="R514" s="419"/>
      <c r="S514" s="419"/>
      <c r="T514" s="419"/>
      <c r="U514" s="419"/>
      <c r="V514" s="420"/>
      <c r="W514" s="636"/>
      <c r="X514" s="79"/>
      <c r="Y514" s="381"/>
      <c r="AA514" s="461" t="s">
        <v>192</v>
      </c>
      <c r="AB514" s="455" t="s">
        <v>18</v>
      </c>
      <c r="AC514" s="455" t="s">
        <v>18</v>
      </c>
      <c r="AD514" s="453"/>
    </row>
    <row r="515" spans="2:30" s="132" customFormat="1" ht="12.75" customHeight="1" outlineLevel="1" x14ac:dyDescent="0.2">
      <c r="B515" s="240"/>
      <c r="C515" s="241"/>
      <c r="D515" s="33"/>
      <c r="E515" s="71"/>
      <c r="F515" s="36" t="s">
        <v>660</v>
      </c>
      <c r="G515" s="636"/>
      <c r="H515" s="414"/>
      <c r="I515" s="415"/>
      <c r="J515" s="415"/>
      <c r="K515" s="416"/>
      <c r="L515" s="428"/>
      <c r="M515" s="418"/>
      <c r="N515" s="419"/>
      <c r="O515" s="419"/>
      <c r="P515" s="419"/>
      <c r="Q515" s="419"/>
      <c r="R515" s="419"/>
      <c r="S515" s="419"/>
      <c r="T515" s="419"/>
      <c r="U515" s="419"/>
      <c r="V515" s="420"/>
      <c r="W515" s="636"/>
      <c r="X515" s="79"/>
      <c r="Y515" s="381"/>
      <c r="AA515" s="461" t="s">
        <v>192</v>
      </c>
      <c r="AB515" s="455" t="s">
        <v>18</v>
      </c>
      <c r="AC515" s="455" t="s">
        <v>18</v>
      </c>
      <c r="AD515" s="453"/>
    </row>
    <row r="516" spans="2:30" s="132" customFormat="1" ht="12.75" customHeight="1" x14ac:dyDescent="0.2">
      <c r="B516" s="240"/>
      <c r="C516" s="241"/>
      <c r="D516" s="33" t="s">
        <v>661</v>
      </c>
      <c r="E516" s="33"/>
      <c r="F516" s="622"/>
      <c r="G516" s="634"/>
      <c r="H516" s="43">
        <f t="shared" ref="H516:V516" si="111">SUBTOTAL(9,H517:H521)</f>
        <v>0</v>
      </c>
      <c r="I516" s="43">
        <f t="shared" si="111"/>
        <v>0</v>
      </c>
      <c r="J516" s="43">
        <f t="shared" si="111"/>
        <v>0</v>
      </c>
      <c r="K516" s="46">
        <f t="shared" si="111"/>
        <v>0</v>
      </c>
      <c r="L516" s="58">
        <f t="shared" si="111"/>
        <v>0</v>
      </c>
      <c r="M516" s="45">
        <f t="shared" si="111"/>
        <v>0</v>
      </c>
      <c r="N516" s="43">
        <f t="shared" si="111"/>
        <v>0</v>
      </c>
      <c r="O516" s="43">
        <f t="shared" si="111"/>
        <v>0</v>
      </c>
      <c r="P516" s="43">
        <f t="shared" si="111"/>
        <v>0</v>
      </c>
      <c r="Q516" s="43">
        <f t="shared" si="111"/>
        <v>0</v>
      </c>
      <c r="R516" s="43">
        <f t="shared" si="111"/>
        <v>0</v>
      </c>
      <c r="S516" s="43">
        <f t="shared" si="111"/>
        <v>0</v>
      </c>
      <c r="T516" s="43">
        <f t="shared" si="111"/>
        <v>0</v>
      </c>
      <c r="U516" s="43">
        <f t="shared" si="111"/>
        <v>0</v>
      </c>
      <c r="V516" s="43">
        <f t="shared" si="111"/>
        <v>0</v>
      </c>
      <c r="W516" s="634"/>
      <c r="Y516" s="438"/>
      <c r="AA516" s="457"/>
      <c r="AB516" s="451"/>
      <c r="AC516" s="451"/>
      <c r="AD516" s="463" t="s">
        <v>21</v>
      </c>
    </row>
    <row r="517" spans="2:30" s="132" customFormat="1" ht="12.75" customHeight="1" outlineLevel="1" x14ac:dyDescent="0.2">
      <c r="B517" s="240"/>
      <c r="C517" s="241"/>
      <c r="D517" s="33"/>
      <c r="E517" s="71"/>
      <c r="F517" s="36" t="s">
        <v>662</v>
      </c>
      <c r="G517" s="636"/>
      <c r="H517" s="414"/>
      <c r="I517" s="415"/>
      <c r="J517" s="415"/>
      <c r="K517" s="416"/>
      <c r="L517" s="428"/>
      <c r="M517" s="418"/>
      <c r="N517" s="419"/>
      <c r="O517" s="419"/>
      <c r="P517" s="419"/>
      <c r="Q517" s="419"/>
      <c r="R517" s="419"/>
      <c r="S517" s="419"/>
      <c r="T517" s="419"/>
      <c r="U517" s="419"/>
      <c r="V517" s="420"/>
      <c r="W517" s="636"/>
      <c r="X517" s="79"/>
      <c r="Y517" s="381"/>
      <c r="AA517" s="461" t="s">
        <v>192</v>
      </c>
      <c r="AB517" s="455" t="s">
        <v>18</v>
      </c>
      <c r="AC517" s="455" t="s">
        <v>18</v>
      </c>
      <c r="AD517" s="453"/>
    </row>
    <row r="518" spans="2:30" s="132" customFormat="1" ht="12.75" customHeight="1" outlineLevel="1" x14ac:dyDescent="0.2">
      <c r="B518" s="240"/>
      <c r="C518" s="241"/>
      <c r="D518" s="33"/>
      <c r="E518" s="71"/>
      <c r="F518" s="36" t="s">
        <v>663</v>
      </c>
      <c r="G518" s="636"/>
      <c r="H518" s="414"/>
      <c r="I518" s="415"/>
      <c r="J518" s="415"/>
      <c r="K518" s="416"/>
      <c r="L518" s="428"/>
      <c r="M518" s="418"/>
      <c r="N518" s="419"/>
      <c r="O518" s="419"/>
      <c r="P518" s="419"/>
      <c r="Q518" s="419"/>
      <c r="R518" s="419"/>
      <c r="S518" s="419"/>
      <c r="T518" s="419"/>
      <c r="U518" s="419"/>
      <c r="V518" s="420"/>
      <c r="W518" s="636"/>
      <c r="X518" s="79"/>
      <c r="Y518" s="381"/>
      <c r="AA518" s="461" t="s">
        <v>192</v>
      </c>
      <c r="AB518" s="455" t="s">
        <v>18</v>
      </c>
      <c r="AC518" s="455" t="s">
        <v>18</v>
      </c>
      <c r="AD518" s="453"/>
    </row>
    <row r="519" spans="2:30" s="132" customFormat="1" ht="12.75" customHeight="1" outlineLevel="1" x14ac:dyDescent="0.2">
      <c r="B519" s="240"/>
      <c r="C519" s="241"/>
      <c r="D519" s="33"/>
      <c r="E519" s="71"/>
      <c r="F519" s="36" t="s">
        <v>664</v>
      </c>
      <c r="G519" s="636"/>
      <c r="H519" s="414"/>
      <c r="I519" s="415"/>
      <c r="J519" s="415"/>
      <c r="K519" s="416"/>
      <c r="L519" s="428"/>
      <c r="M519" s="418"/>
      <c r="N519" s="419"/>
      <c r="O519" s="419"/>
      <c r="P519" s="419"/>
      <c r="Q519" s="419"/>
      <c r="R519" s="419"/>
      <c r="S519" s="419"/>
      <c r="T519" s="419"/>
      <c r="U519" s="419"/>
      <c r="V519" s="420"/>
      <c r="W519" s="636"/>
      <c r="X519" s="79"/>
      <c r="Y519" s="381"/>
      <c r="AA519" s="461" t="s">
        <v>192</v>
      </c>
      <c r="AB519" s="455" t="s">
        <v>18</v>
      </c>
      <c r="AC519" s="455" t="s">
        <v>18</v>
      </c>
      <c r="AD519" s="453"/>
    </row>
    <row r="520" spans="2:30" s="132" customFormat="1" ht="12.75" customHeight="1" outlineLevel="1" x14ac:dyDescent="0.2">
      <c r="B520" s="240"/>
      <c r="C520" s="241"/>
      <c r="D520" s="33"/>
      <c r="E520" s="71"/>
      <c r="F520" s="36" t="s">
        <v>665</v>
      </c>
      <c r="G520" s="636"/>
      <c r="H520" s="414"/>
      <c r="I520" s="415"/>
      <c r="J520" s="415"/>
      <c r="K520" s="416"/>
      <c r="L520" s="428"/>
      <c r="M520" s="418"/>
      <c r="N520" s="419"/>
      <c r="O520" s="419"/>
      <c r="P520" s="419"/>
      <c r="Q520" s="419"/>
      <c r="R520" s="419"/>
      <c r="S520" s="419"/>
      <c r="T520" s="419"/>
      <c r="U520" s="419"/>
      <c r="V520" s="420"/>
      <c r="W520" s="636"/>
      <c r="X520" s="79"/>
      <c r="Y520" s="381"/>
      <c r="AA520" s="461" t="s">
        <v>192</v>
      </c>
      <c r="AB520" s="455" t="s">
        <v>18</v>
      </c>
      <c r="AC520" s="455" t="s">
        <v>18</v>
      </c>
      <c r="AD520" s="453"/>
    </row>
    <row r="521" spans="2:30" s="132" customFormat="1" ht="12.75" customHeight="1" outlineLevel="1" x14ac:dyDescent="0.2">
      <c r="B521" s="240"/>
      <c r="C521" s="241"/>
      <c r="D521" s="33"/>
      <c r="E521" s="71"/>
      <c r="F521" s="36" t="s">
        <v>666</v>
      </c>
      <c r="G521" s="636"/>
      <c r="H521" s="414"/>
      <c r="I521" s="415"/>
      <c r="J521" s="415"/>
      <c r="K521" s="416"/>
      <c r="L521" s="428"/>
      <c r="M521" s="418"/>
      <c r="N521" s="419"/>
      <c r="O521" s="419"/>
      <c r="P521" s="419"/>
      <c r="Q521" s="419"/>
      <c r="R521" s="419"/>
      <c r="S521" s="419"/>
      <c r="T521" s="419"/>
      <c r="U521" s="419"/>
      <c r="V521" s="420"/>
      <c r="W521" s="636"/>
      <c r="X521" s="79"/>
      <c r="Y521" s="381"/>
      <c r="AA521" s="461" t="s">
        <v>192</v>
      </c>
      <c r="AB521" s="455" t="s">
        <v>18</v>
      </c>
      <c r="AC521" s="455" t="s">
        <v>18</v>
      </c>
      <c r="AD521" s="453"/>
    </row>
    <row r="522" spans="2:30" ht="15" outlineLevel="1" x14ac:dyDescent="0.2">
      <c r="B522" s="35"/>
      <c r="C522" s="34"/>
      <c r="D522" s="33"/>
      <c r="E522" s="71"/>
      <c r="F522" s="34"/>
      <c r="G522" s="624"/>
      <c r="H522" s="73"/>
      <c r="I522" s="73"/>
      <c r="J522" s="73"/>
      <c r="K522" s="74"/>
      <c r="L522" s="43"/>
      <c r="M522" s="43"/>
      <c r="N522" s="43"/>
      <c r="O522" s="43"/>
      <c r="P522" s="43"/>
      <c r="Q522" s="43"/>
      <c r="R522" s="43"/>
      <c r="S522" s="43"/>
      <c r="T522" s="43"/>
      <c r="U522" s="43"/>
      <c r="V522" s="43"/>
      <c r="W522" s="624"/>
      <c r="Y522" s="438"/>
      <c r="AA522" s="453"/>
      <c r="AB522" s="453"/>
      <c r="AC522" s="453"/>
      <c r="AD522" s="453"/>
    </row>
    <row r="523" spans="2:30" ht="15" outlineLevel="1" x14ac:dyDescent="0.2">
      <c r="B523" s="35"/>
      <c r="C523" s="33" t="s">
        <v>667</v>
      </c>
      <c r="D523" s="33"/>
      <c r="E523" s="71"/>
      <c r="F523" s="34"/>
      <c r="G523" s="625">
        <f t="shared" ref="G523:V523" si="112">SUBTOTAL(9,G524:G527)</f>
        <v>0</v>
      </c>
      <c r="H523" s="73">
        <f t="shared" si="112"/>
        <v>0</v>
      </c>
      <c r="I523" s="73">
        <f t="shared" si="112"/>
        <v>0</v>
      </c>
      <c r="J523" s="73">
        <f t="shared" si="112"/>
        <v>0</v>
      </c>
      <c r="K523" s="74">
        <f t="shared" si="112"/>
        <v>0</v>
      </c>
      <c r="L523" s="43">
        <f t="shared" si="112"/>
        <v>0</v>
      </c>
      <c r="M523" s="43">
        <f t="shared" si="112"/>
        <v>0</v>
      </c>
      <c r="N523" s="43">
        <f t="shared" si="112"/>
        <v>0</v>
      </c>
      <c r="O523" s="43">
        <f t="shared" si="112"/>
        <v>0</v>
      </c>
      <c r="P523" s="43">
        <f t="shared" si="112"/>
        <v>0</v>
      </c>
      <c r="Q523" s="43">
        <f t="shared" si="112"/>
        <v>0</v>
      </c>
      <c r="R523" s="43">
        <f t="shared" si="112"/>
        <v>0</v>
      </c>
      <c r="S523" s="43">
        <f t="shared" si="112"/>
        <v>0</v>
      </c>
      <c r="T523" s="43">
        <f t="shared" si="112"/>
        <v>0</v>
      </c>
      <c r="U523" s="43">
        <f t="shared" si="112"/>
        <v>0</v>
      </c>
      <c r="V523" s="43">
        <f t="shared" si="112"/>
        <v>0</v>
      </c>
      <c r="W523" s="625">
        <f t="shared" ref="W523" si="113">SUBTOTAL(9,W524:W527)</f>
        <v>0</v>
      </c>
      <c r="Y523" s="438"/>
      <c r="AA523" s="453"/>
      <c r="AB523" s="453"/>
      <c r="AC523" s="453"/>
      <c r="AD523" s="453"/>
    </row>
    <row r="524" spans="2:30" ht="15" outlineLevel="1" x14ac:dyDescent="0.2">
      <c r="B524" s="35"/>
      <c r="C524" s="34"/>
      <c r="D524" s="33"/>
      <c r="E524" s="71"/>
      <c r="F524" s="36" t="s">
        <v>194</v>
      </c>
      <c r="G524" s="381"/>
      <c r="H524" s="362"/>
      <c r="I524" s="360"/>
      <c r="J524" s="360"/>
      <c r="K524" s="361"/>
      <c r="L524" s="362"/>
      <c r="M524" s="363"/>
      <c r="N524" s="360"/>
      <c r="O524" s="360"/>
      <c r="P524" s="360"/>
      <c r="Q524" s="360"/>
      <c r="R524" s="360"/>
      <c r="S524" s="360"/>
      <c r="T524" s="360"/>
      <c r="U524" s="360"/>
      <c r="V524" s="364"/>
      <c r="W524" s="381"/>
      <c r="Y524" s="381"/>
      <c r="AA524" s="461" t="s">
        <v>192</v>
      </c>
      <c r="AB524" s="455" t="s">
        <v>18</v>
      </c>
      <c r="AC524" s="455"/>
      <c r="AD524" s="453" t="s">
        <v>195</v>
      </c>
    </row>
    <row r="525" spans="2:30" ht="15" outlineLevel="1" x14ac:dyDescent="0.2">
      <c r="B525" s="35"/>
      <c r="C525" s="34"/>
      <c r="D525" s="33"/>
      <c r="E525" s="71"/>
      <c r="F525" s="36" t="s">
        <v>196</v>
      </c>
      <c r="G525" s="381"/>
      <c r="H525" s="362"/>
      <c r="I525" s="360"/>
      <c r="J525" s="360"/>
      <c r="K525" s="361"/>
      <c r="L525" s="362"/>
      <c r="M525" s="363"/>
      <c r="N525" s="360"/>
      <c r="O525" s="360"/>
      <c r="P525" s="360"/>
      <c r="Q525" s="360"/>
      <c r="R525" s="360"/>
      <c r="S525" s="360"/>
      <c r="T525" s="360"/>
      <c r="U525" s="360"/>
      <c r="V525" s="364"/>
      <c r="W525" s="381"/>
      <c r="Y525" s="381"/>
      <c r="AA525" s="461" t="s">
        <v>192</v>
      </c>
      <c r="AB525" s="455" t="s">
        <v>18</v>
      </c>
      <c r="AC525" s="455"/>
      <c r="AD525" s="453" t="s">
        <v>195</v>
      </c>
    </row>
    <row r="526" spans="2:30" ht="15" outlineLevel="1" x14ac:dyDescent="0.2">
      <c r="B526" s="35"/>
      <c r="C526" s="34"/>
      <c r="D526" s="33"/>
      <c r="E526" s="71"/>
      <c r="F526" s="36" t="s">
        <v>197</v>
      </c>
      <c r="G526" s="381"/>
      <c r="H526" s="362"/>
      <c r="I526" s="360"/>
      <c r="J526" s="360"/>
      <c r="K526" s="361"/>
      <c r="L526" s="362"/>
      <c r="M526" s="363"/>
      <c r="N526" s="360"/>
      <c r="O526" s="360"/>
      <c r="P526" s="360"/>
      <c r="Q526" s="360"/>
      <c r="R526" s="360"/>
      <c r="S526" s="360"/>
      <c r="T526" s="360"/>
      <c r="U526" s="360"/>
      <c r="V526" s="364"/>
      <c r="W526" s="381"/>
      <c r="Y526" s="381"/>
      <c r="AA526" s="461" t="s">
        <v>192</v>
      </c>
      <c r="AB526" s="455" t="s">
        <v>18</v>
      </c>
      <c r="AC526" s="455"/>
      <c r="AD526" s="453" t="s">
        <v>195</v>
      </c>
    </row>
    <row r="527" spans="2:30" s="132" customFormat="1" ht="12.75" customHeight="1" thickBot="1" x14ac:dyDescent="0.25">
      <c r="B527" s="550"/>
      <c r="C527" s="551"/>
      <c r="D527" s="552"/>
      <c r="E527" s="553"/>
      <c r="F527" s="623"/>
      <c r="G527" s="512"/>
      <c r="H527" s="445"/>
      <c r="I527" s="445"/>
      <c r="J527" s="445"/>
      <c r="K527" s="537"/>
      <c r="L527" s="444"/>
      <c r="M527" s="446"/>
      <c r="N527" s="445"/>
      <c r="O527" s="445"/>
      <c r="P527" s="445"/>
      <c r="Q527" s="445"/>
      <c r="R527" s="445"/>
      <c r="S527" s="445"/>
      <c r="T527" s="445"/>
      <c r="U527" s="445"/>
      <c r="V527" s="445"/>
      <c r="W527" s="512"/>
      <c r="Y527" s="512"/>
      <c r="AA527" s="457"/>
      <c r="AB527" s="451"/>
      <c r="AC527" s="451"/>
      <c r="AD527" s="454"/>
    </row>
    <row r="528" spans="2:30" x14ac:dyDescent="0.2">
      <c r="B528" s="79"/>
      <c r="C528" s="79"/>
      <c r="D528" s="79"/>
      <c r="E528" s="79"/>
      <c r="F528" s="79"/>
      <c r="G528" s="79"/>
      <c r="J528" s="79"/>
      <c r="M528" s="79"/>
    </row>
    <row r="529" spans="1:28" ht="13.5" thickBot="1" x14ac:dyDescent="0.25">
      <c r="B529" s="79"/>
      <c r="C529" s="79"/>
      <c r="D529" s="79"/>
      <c r="E529" s="79"/>
      <c r="F529" s="79"/>
      <c r="G529" s="79"/>
      <c r="J529" s="79"/>
      <c r="M529" s="79"/>
    </row>
    <row r="530" spans="1:28" s="267" customFormat="1" ht="51" thickBot="1" x14ac:dyDescent="0.75">
      <c r="A530" s="339"/>
      <c r="B530" s="264" t="s">
        <v>668</v>
      </c>
      <c r="C530" s="265"/>
      <c r="D530" s="265"/>
      <c r="E530" s="265"/>
      <c r="F530" s="265"/>
      <c r="G530" s="265"/>
      <c r="H530" s="265"/>
      <c r="I530" s="265"/>
      <c r="J530" s="265"/>
      <c r="K530" s="265"/>
      <c r="L530" s="265"/>
      <c r="M530" s="265"/>
      <c r="N530" s="265"/>
      <c r="O530" s="265"/>
      <c r="P530" s="265"/>
      <c r="Q530" s="265"/>
      <c r="R530" s="265"/>
      <c r="S530" s="265"/>
      <c r="T530" s="265"/>
      <c r="U530" s="265"/>
      <c r="V530" s="265"/>
      <c r="W530" s="266"/>
    </row>
    <row r="531" spans="1:28" x14ac:dyDescent="0.2">
      <c r="A531" s="340"/>
      <c r="B531" s="79"/>
      <c r="C531" s="79"/>
      <c r="D531" s="79"/>
      <c r="E531" s="79"/>
      <c r="F531" s="79"/>
      <c r="G531" s="79"/>
      <c r="J531" s="79"/>
      <c r="M531" s="79"/>
    </row>
    <row r="532" spans="1:28" ht="16.5" thickBot="1" x14ac:dyDescent="0.25">
      <c r="A532" s="340"/>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75" x14ac:dyDescent="0.25">
      <c r="A533" s="341"/>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5" thickBot="1" x14ac:dyDescent="0.25">
      <c r="A534" s="341"/>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32.25" thickBot="1" x14ac:dyDescent="0.25">
      <c r="A535" s="342"/>
      <c r="B535" s="121" t="s">
        <v>6</v>
      </c>
      <c r="C535" s="122"/>
      <c r="D535" s="122"/>
      <c r="E535" s="122"/>
      <c r="F535" s="122"/>
      <c r="G535" s="161" t="s">
        <v>7</v>
      </c>
      <c r="H535" s="124" t="str">
        <f t="shared" ref="H535:V535" si="114">H6</f>
        <v>7 (Week 1)</v>
      </c>
      <c r="I535" s="124" t="str">
        <f t="shared" si="114"/>
        <v>14 (Week 2)</v>
      </c>
      <c r="J535" s="124" t="str">
        <f t="shared" si="114"/>
        <v>21 (Week 3)</v>
      </c>
      <c r="K535" s="125" t="str">
        <f t="shared" si="114"/>
        <v>31 (Week 4)</v>
      </c>
      <c r="L535" s="123" t="str">
        <f t="shared" si="114"/>
        <v>62 (Month 2)</v>
      </c>
      <c r="M535" s="124" t="str">
        <f t="shared" si="114"/>
        <v>92 (Month 3)</v>
      </c>
      <c r="N535" s="124" t="str">
        <f t="shared" si="114"/>
        <v>123 (Month 4)</v>
      </c>
      <c r="O535" s="124" t="str">
        <f t="shared" si="114"/>
        <v>153 (Month 5)</v>
      </c>
      <c r="P535" s="124" t="str">
        <f t="shared" si="114"/>
        <v>184 (Month 6)</v>
      </c>
      <c r="Q535" s="124" t="str">
        <f t="shared" si="114"/>
        <v>215 (Month 7)</v>
      </c>
      <c r="R535" s="124" t="str">
        <f t="shared" si="114"/>
        <v>244 (Month 8)</v>
      </c>
      <c r="S535" s="124" t="str">
        <f t="shared" si="114"/>
        <v>275 (Month 9)</v>
      </c>
      <c r="T535" s="124" t="str">
        <f t="shared" si="114"/>
        <v>305 (Month 10)</v>
      </c>
      <c r="U535" s="124" t="str">
        <f t="shared" si="114"/>
        <v>336 (Month 11)</v>
      </c>
      <c r="V535" s="125" t="str">
        <f t="shared" si="114"/>
        <v>366 (Month 12)</v>
      </c>
      <c r="W535" s="126" t="str">
        <f>W6</f>
        <v>&gt;365</v>
      </c>
      <c r="Y535" s="481" t="s">
        <v>669</v>
      </c>
      <c r="Z535" s="481" t="s">
        <v>670</v>
      </c>
      <c r="AA535" s="481" t="s">
        <v>671</v>
      </c>
      <c r="AB535" s="481" t="s">
        <v>672</v>
      </c>
    </row>
    <row r="536" spans="1:28" s="132" customFormat="1" ht="15.75" x14ac:dyDescent="0.2">
      <c r="A536" s="341"/>
      <c r="B536" s="345"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5"/>
      <c r="Z536" s="138"/>
      <c r="AA536" s="138"/>
      <c r="AB536" s="496"/>
    </row>
    <row r="537" spans="1:28" x14ac:dyDescent="0.2">
      <c r="A537" s="340"/>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2"/>
      <c r="Z537" s="483"/>
      <c r="AA537" s="492"/>
      <c r="AB537" s="483"/>
    </row>
    <row r="538" spans="1:28" x14ac:dyDescent="0.2">
      <c r="A538" s="340"/>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67" t="s">
        <v>673</v>
      </c>
      <c r="Z538" s="456" t="s">
        <v>192</v>
      </c>
      <c r="AA538" s="488"/>
      <c r="AB538" s="456" t="s">
        <v>674</v>
      </c>
    </row>
    <row r="539" spans="1:28" x14ac:dyDescent="0.2">
      <c r="A539" s="340"/>
      <c r="B539" s="35"/>
      <c r="C539" s="33"/>
      <c r="D539" s="33" t="s">
        <v>20</v>
      </c>
      <c r="E539" s="34"/>
      <c r="F539" s="34"/>
      <c r="G539" s="57">
        <f>SUBTOTAL(9,G540:G541)</f>
        <v>0</v>
      </c>
      <c r="H539" s="58">
        <f t="shared" ref="H539:W539" si="115">SUBTOTAL(9,H540:H541)</f>
        <v>0</v>
      </c>
      <c r="I539" s="43">
        <f t="shared" si="115"/>
        <v>0</v>
      </c>
      <c r="J539" s="43">
        <f t="shared" si="115"/>
        <v>0</v>
      </c>
      <c r="K539" s="46">
        <f t="shared" si="115"/>
        <v>0</v>
      </c>
      <c r="L539" s="43">
        <f t="shared" si="115"/>
        <v>0</v>
      </c>
      <c r="M539" s="45">
        <f t="shared" si="115"/>
        <v>0</v>
      </c>
      <c r="N539" s="45">
        <f t="shared" si="115"/>
        <v>0</v>
      </c>
      <c r="O539" s="45">
        <f t="shared" si="115"/>
        <v>0</v>
      </c>
      <c r="P539" s="45">
        <f t="shared" si="115"/>
        <v>0</v>
      </c>
      <c r="Q539" s="45">
        <f t="shared" si="115"/>
        <v>0</v>
      </c>
      <c r="R539" s="45">
        <f t="shared" si="115"/>
        <v>0</v>
      </c>
      <c r="S539" s="45">
        <f t="shared" si="115"/>
        <v>0</v>
      </c>
      <c r="T539" s="45">
        <f t="shared" si="115"/>
        <v>0</v>
      </c>
      <c r="U539" s="45">
        <f t="shared" si="115"/>
        <v>0</v>
      </c>
      <c r="V539" s="43">
        <f t="shared" si="115"/>
        <v>0</v>
      </c>
      <c r="W539" s="42">
        <f t="shared" si="115"/>
        <v>0</v>
      </c>
      <c r="Y539" s="457" t="s">
        <v>675</v>
      </c>
      <c r="Z539" s="485"/>
      <c r="AA539" s="489"/>
      <c r="AB539" s="491"/>
    </row>
    <row r="540" spans="1:28" outlineLevel="1" x14ac:dyDescent="0.2">
      <c r="A540" s="340"/>
      <c r="B540" s="35"/>
      <c r="C540" s="34"/>
      <c r="D540" s="71"/>
      <c r="E540" s="72"/>
      <c r="F540" s="168" t="s">
        <v>22</v>
      </c>
      <c r="G540" s="169">
        <f t="shared" ref="G540:V540" si="116">G11</f>
        <v>0</v>
      </c>
      <c r="H540" s="170">
        <f t="shared" si="116"/>
        <v>0</v>
      </c>
      <c r="I540" s="171">
        <f t="shared" si="116"/>
        <v>0</v>
      </c>
      <c r="J540" s="171">
        <f t="shared" si="116"/>
        <v>0</v>
      </c>
      <c r="K540" s="188">
        <f t="shared" si="116"/>
        <v>0</v>
      </c>
      <c r="L540" s="172">
        <f t="shared" si="116"/>
        <v>0</v>
      </c>
      <c r="M540" s="173">
        <f t="shared" si="116"/>
        <v>0</v>
      </c>
      <c r="N540" s="173">
        <f t="shared" si="116"/>
        <v>0</v>
      </c>
      <c r="O540" s="173">
        <f t="shared" si="116"/>
        <v>0</v>
      </c>
      <c r="P540" s="173">
        <f t="shared" si="116"/>
        <v>0</v>
      </c>
      <c r="Q540" s="173">
        <f t="shared" si="116"/>
        <v>0</v>
      </c>
      <c r="R540" s="173">
        <f t="shared" si="116"/>
        <v>0</v>
      </c>
      <c r="S540" s="173">
        <f t="shared" si="116"/>
        <v>0</v>
      </c>
      <c r="T540" s="173">
        <f t="shared" si="116"/>
        <v>0</v>
      </c>
      <c r="U540" s="173">
        <f t="shared" si="116"/>
        <v>0</v>
      </c>
      <c r="V540" s="174">
        <f t="shared" si="116"/>
        <v>0</v>
      </c>
      <c r="W540" s="54">
        <f>G540-SUM(H540:V540)</f>
        <v>0</v>
      </c>
      <c r="Y540" s="474" t="s">
        <v>676</v>
      </c>
      <c r="Z540" s="456" t="s">
        <v>192</v>
      </c>
      <c r="AA540" s="488"/>
      <c r="AB540" s="456" t="s">
        <v>674</v>
      </c>
    </row>
    <row r="541" spans="1:28" outlineLevel="1" x14ac:dyDescent="0.2">
      <c r="A541" s="340"/>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67" t="s">
        <v>673</v>
      </c>
      <c r="Z541" s="456" t="s">
        <v>192</v>
      </c>
      <c r="AA541" s="488"/>
      <c r="AB541" s="456" t="s">
        <v>674</v>
      </c>
    </row>
    <row r="542" spans="1:28" x14ac:dyDescent="0.2">
      <c r="A542" s="340"/>
      <c r="B542" s="35"/>
      <c r="C542" s="71"/>
      <c r="D542" s="72" t="s">
        <v>27</v>
      </c>
      <c r="E542" s="71"/>
      <c r="F542" s="34"/>
      <c r="G542" s="57">
        <f>SUBTOTAL(9,G543:G544)</f>
        <v>0</v>
      </c>
      <c r="H542" s="128">
        <f>SUBTOTAL(9,H543:H544)</f>
        <v>0</v>
      </c>
      <c r="I542" s="50">
        <f t="shared" ref="I542:W542" si="117">SUBTOTAL(9,I543:I544)</f>
        <v>0</v>
      </c>
      <c r="J542" s="50">
        <f t="shared" si="117"/>
        <v>0</v>
      </c>
      <c r="K542" s="52">
        <f t="shared" si="117"/>
        <v>0</v>
      </c>
      <c r="L542" s="51">
        <f t="shared" si="117"/>
        <v>0</v>
      </c>
      <c r="M542" s="50">
        <f t="shared" si="117"/>
        <v>0</v>
      </c>
      <c r="N542" s="50">
        <f t="shared" si="117"/>
        <v>0</v>
      </c>
      <c r="O542" s="50">
        <f t="shared" si="117"/>
        <v>0</v>
      </c>
      <c r="P542" s="50">
        <f t="shared" si="117"/>
        <v>0</v>
      </c>
      <c r="Q542" s="50">
        <f t="shared" si="117"/>
        <v>0</v>
      </c>
      <c r="R542" s="50">
        <f t="shared" si="117"/>
        <v>0</v>
      </c>
      <c r="S542" s="50">
        <f t="shared" si="117"/>
        <v>0</v>
      </c>
      <c r="T542" s="50">
        <f t="shared" si="117"/>
        <v>0</v>
      </c>
      <c r="U542" s="50">
        <f t="shared" si="117"/>
        <v>0</v>
      </c>
      <c r="V542" s="52">
        <f t="shared" si="117"/>
        <v>0</v>
      </c>
      <c r="W542" s="56">
        <f t="shared" si="117"/>
        <v>0</v>
      </c>
      <c r="Y542" s="457" t="s">
        <v>675</v>
      </c>
      <c r="Z542" s="485"/>
      <c r="AA542" s="489"/>
      <c r="AB542" s="491"/>
    </row>
    <row r="543" spans="1:28" outlineLevel="1" x14ac:dyDescent="0.2">
      <c r="A543" s="340"/>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67" t="s">
        <v>673</v>
      </c>
      <c r="Z543" s="456" t="s">
        <v>192</v>
      </c>
      <c r="AA543" s="488"/>
      <c r="AB543" s="456" t="s">
        <v>674</v>
      </c>
    </row>
    <row r="544" spans="1:28" outlineLevel="1" x14ac:dyDescent="0.2">
      <c r="A544" s="340"/>
      <c r="B544" s="35"/>
      <c r="C544" s="71"/>
      <c r="D544" s="71"/>
      <c r="E544" s="71"/>
      <c r="F544" s="178" t="s">
        <v>29</v>
      </c>
      <c r="G544" s="179">
        <f>G15</f>
        <v>0</v>
      </c>
      <c r="H544" s="170">
        <f t="shared" ref="H544:V544" si="118">H15</f>
        <v>0</v>
      </c>
      <c r="I544" s="171">
        <f t="shared" si="118"/>
        <v>0</v>
      </c>
      <c r="J544" s="171">
        <f t="shared" si="118"/>
        <v>0</v>
      </c>
      <c r="K544" s="188">
        <f t="shared" si="118"/>
        <v>0</v>
      </c>
      <c r="L544" s="172">
        <f t="shared" si="118"/>
        <v>0</v>
      </c>
      <c r="M544" s="173">
        <f t="shared" si="118"/>
        <v>0</v>
      </c>
      <c r="N544" s="173">
        <f t="shared" si="118"/>
        <v>0</v>
      </c>
      <c r="O544" s="173">
        <f t="shared" si="118"/>
        <v>0</v>
      </c>
      <c r="P544" s="173">
        <f t="shared" si="118"/>
        <v>0</v>
      </c>
      <c r="Q544" s="173">
        <f t="shared" si="118"/>
        <v>0</v>
      </c>
      <c r="R544" s="173">
        <f t="shared" si="118"/>
        <v>0</v>
      </c>
      <c r="S544" s="173">
        <f t="shared" si="118"/>
        <v>0</v>
      </c>
      <c r="T544" s="173">
        <f t="shared" si="118"/>
        <v>0</v>
      </c>
      <c r="U544" s="173">
        <f t="shared" si="118"/>
        <v>0</v>
      </c>
      <c r="V544" s="174">
        <f t="shared" si="118"/>
        <v>0</v>
      </c>
      <c r="W544" s="54">
        <f>G544-SUM(H544:V544)</f>
        <v>0</v>
      </c>
      <c r="Y544" s="474" t="s">
        <v>676</v>
      </c>
      <c r="Z544" s="456" t="s">
        <v>192</v>
      </c>
      <c r="AA544" s="488"/>
      <c r="AB544" s="456" t="s">
        <v>674</v>
      </c>
    </row>
    <row r="545" spans="1:28" x14ac:dyDescent="0.2">
      <c r="A545" s="340"/>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6"/>
      <c r="Z545" s="487"/>
      <c r="AA545" s="489"/>
      <c r="AB545" s="489"/>
    </row>
    <row r="546" spans="1:28" x14ac:dyDescent="0.2">
      <c r="A546" s="340"/>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88"/>
      <c r="Z546" s="489"/>
      <c r="AA546" s="489"/>
      <c r="AB546" s="489"/>
    </row>
    <row r="547" spans="1:28" x14ac:dyDescent="0.2">
      <c r="A547" s="340"/>
      <c r="B547" s="35"/>
      <c r="C547" s="33"/>
      <c r="D547" s="33"/>
      <c r="E547" s="34" t="s">
        <v>33</v>
      </c>
      <c r="F547" s="34"/>
      <c r="G547" s="76">
        <f t="shared" ref="G547:W547" si="119">SUBTOTAL(9,G548:G551)</f>
        <v>0</v>
      </c>
      <c r="H547" s="77">
        <f t="shared" si="119"/>
        <v>0</v>
      </c>
      <c r="I547" s="73">
        <f t="shared" si="119"/>
        <v>0</v>
      </c>
      <c r="J547" s="73">
        <f t="shared" si="119"/>
        <v>0</v>
      </c>
      <c r="K547" s="74">
        <f t="shared" si="119"/>
        <v>0</v>
      </c>
      <c r="L547" s="43">
        <f t="shared" si="119"/>
        <v>0</v>
      </c>
      <c r="M547" s="43">
        <f t="shared" si="119"/>
        <v>0</v>
      </c>
      <c r="N547" s="43">
        <f t="shared" si="119"/>
        <v>0</v>
      </c>
      <c r="O547" s="43">
        <f t="shared" si="119"/>
        <v>0</v>
      </c>
      <c r="P547" s="43">
        <f t="shared" si="119"/>
        <v>0</v>
      </c>
      <c r="Q547" s="43">
        <f t="shared" si="119"/>
        <v>0</v>
      </c>
      <c r="R547" s="43">
        <f t="shared" si="119"/>
        <v>0</v>
      </c>
      <c r="S547" s="43">
        <f t="shared" si="119"/>
        <v>0</v>
      </c>
      <c r="T547" s="43">
        <f t="shared" si="119"/>
        <v>0</v>
      </c>
      <c r="U547" s="43">
        <f t="shared" si="119"/>
        <v>0</v>
      </c>
      <c r="V547" s="43">
        <f t="shared" si="119"/>
        <v>0</v>
      </c>
      <c r="W547" s="42">
        <f t="shared" si="119"/>
        <v>0</v>
      </c>
      <c r="Y547" s="457" t="s">
        <v>675</v>
      </c>
      <c r="Z547" s="491"/>
      <c r="AA547" s="489"/>
      <c r="AB547" s="491"/>
    </row>
    <row r="548" spans="1:28" outlineLevel="1" x14ac:dyDescent="0.2">
      <c r="A548" s="340"/>
      <c r="B548" s="35"/>
      <c r="C548" s="33"/>
      <c r="D548" s="33"/>
      <c r="E548" s="34"/>
      <c r="F548" s="168" t="s">
        <v>34</v>
      </c>
      <c r="G548" s="181">
        <f>G19</f>
        <v>0</v>
      </c>
      <c r="H548" s="182">
        <f>G548*(1-VLOOKUP($F548,SHT,2,FALSE))+$H19*VLOOKUP($F548,SHT,2,FALSE)</f>
        <v>0</v>
      </c>
      <c r="I548" s="171">
        <f t="shared" ref="I548:V548" si="120">I19*VLOOKUP($F548,SHT,2,FALSE)</f>
        <v>0</v>
      </c>
      <c r="J548" s="171">
        <f t="shared" si="120"/>
        <v>0</v>
      </c>
      <c r="K548" s="188">
        <f t="shared" si="120"/>
        <v>0</v>
      </c>
      <c r="L548" s="172">
        <f t="shared" si="120"/>
        <v>0</v>
      </c>
      <c r="M548" s="183">
        <f t="shared" si="120"/>
        <v>0</v>
      </c>
      <c r="N548" s="173">
        <f t="shared" si="120"/>
        <v>0</v>
      </c>
      <c r="O548" s="173">
        <f t="shared" si="120"/>
        <v>0</v>
      </c>
      <c r="P548" s="173">
        <f t="shared" si="120"/>
        <v>0</v>
      </c>
      <c r="Q548" s="173">
        <f t="shared" si="120"/>
        <v>0</v>
      </c>
      <c r="R548" s="173">
        <f t="shared" si="120"/>
        <v>0</v>
      </c>
      <c r="S548" s="173">
        <f t="shared" si="120"/>
        <v>0</v>
      </c>
      <c r="T548" s="170">
        <f t="shared" si="120"/>
        <v>0</v>
      </c>
      <c r="U548" s="173">
        <f t="shared" si="120"/>
        <v>0</v>
      </c>
      <c r="V548" s="174">
        <f t="shared" si="120"/>
        <v>0</v>
      </c>
      <c r="W548" s="54">
        <f>G548-SUM(H548:V548)</f>
        <v>0</v>
      </c>
      <c r="Y548" s="478" t="s">
        <v>677</v>
      </c>
      <c r="Z548" s="456" t="s">
        <v>678</v>
      </c>
      <c r="AA548" s="488"/>
      <c r="AB548" s="456" t="s">
        <v>674</v>
      </c>
    </row>
    <row r="549" spans="1:28" outlineLevel="1" x14ac:dyDescent="0.2">
      <c r="A549" s="340"/>
      <c r="B549" s="35"/>
      <c r="C549" s="33"/>
      <c r="D549" s="33"/>
      <c r="E549" s="34"/>
      <c r="F549" s="168" t="s">
        <v>36</v>
      </c>
      <c r="G549" s="181">
        <f>G20</f>
        <v>0</v>
      </c>
      <c r="H549" s="182">
        <f>G549*(1-VLOOKUP($F549,SHT,2,FALSE))+$H20*VLOOKUP($F549,SHT,2,FALSE)</f>
        <v>0</v>
      </c>
      <c r="I549" s="171">
        <f t="shared" ref="I549:V549" si="121">I20*VLOOKUP($F549,SHT,2,FALSE)</f>
        <v>0</v>
      </c>
      <c r="J549" s="171">
        <f t="shared" si="121"/>
        <v>0</v>
      </c>
      <c r="K549" s="188">
        <f t="shared" si="121"/>
        <v>0</v>
      </c>
      <c r="L549" s="172">
        <f t="shared" si="121"/>
        <v>0</v>
      </c>
      <c r="M549" s="183">
        <f t="shared" si="121"/>
        <v>0</v>
      </c>
      <c r="N549" s="173">
        <f t="shared" si="121"/>
        <v>0</v>
      </c>
      <c r="O549" s="173">
        <f t="shared" si="121"/>
        <v>0</v>
      </c>
      <c r="P549" s="173">
        <f t="shared" si="121"/>
        <v>0</v>
      </c>
      <c r="Q549" s="173">
        <f t="shared" si="121"/>
        <v>0</v>
      </c>
      <c r="R549" s="173">
        <f t="shared" si="121"/>
        <v>0</v>
      </c>
      <c r="S549" s="173">
        <f t="shared" si="121"/>
        <v>0</v>
      </c>
      <c r="T549" s="170">
        <f t="shared" si="121"/>
        <v>0</v>
      </c>
      <c r="U549" s="173">
        <f t="shared" si="121"/>
        <v>0</v>
      </c>
      <c r="V549" s="174">
        <f t="shared" si="121"/>
        <v>0</v>
      </c>
      <c r="W549" s="54">
        <f>G549-SUM(H549:V549)</f>
        <v>0</v>
      </c>
      <c r="Y549" s="478" t="s">
        <v>677</v>
      </c>
      <c r="Z549" s="456" t="s">
        <v>678</v>
      </c>
      <c r="AA549" s="488"/>
      <c r="AB549" s="456" t="s">
        <v>674</v>
      </c>
    </row>
    <row r="550" spans="1:28" outlineLevel="1" x14ac:dyDescent="0.2">
      <c r="A550" s="340"/>
      <c r="B550" s="35"/>
      <c r="C550" s="33"/>
      <c r="D550" s="33"/>
      <c r="E550" s="34"/>
      <c r="F550" s="168" t="s">
        <v>38</v>
      </c>
      <c r="G550" s="181">
        <f>G21</f>
        <v>0</v>
      </c>
      <c r="H550" s="182">
        <f>G550*(1-VLOOKUP($F550,SHT,2,FALSE))+$H21*VLOOKUP($F550,SHT,2,FALSE)</f>
        <v>0</v>
      </c>
      <c r="I550" s="171">
        <f t="shared" ref="I550:V550" si="122">I21*VLOOKUP($F550,SHT,2,FALSE)</f>
        <v>0</v>
      </c>
      <c r="J550" s="171">
        <f t="shared" si="122"/>
        <v>0</v>
      </c>
      <c r="K550" s="188">
        <f t="shared" si="122"/>
        <v>0</v>
      </c>
      <c r="L550" s="172">
        <f t="shared" si="122"/>
        <v>0</v>
      </c>
      <c r="M550" s="183">
        <f t="shared" si="122"/>
        <v>0</v>
      </c>
      <c r="N550" s="173">
        <f t="shared" si="122"/>
        <v>0</v>
      </c>
      <c r="O550" s="173">
        <f t="shared" si="122"/>
        <v>0</v>
      </c>
      <c r="P550" s="173">
        <f t="shared" si="122"/>
        <v>0</v>
      </c>
      <c r="Q550" s="173">
        <f t="shared" si="122"/>
        <v>0</v>
      </c>
      <c r="R550" s="173">
        <f t="shared" si="122"/>
        <v>0</v>
      </c>
      <c r="S550" s="173">
        <f t="shared" si="122"/>
        <v>0</v>
      </c>
      <c r="T550" s="170">
        <f t="shared" si="122"/>
        <v>0</v>
      </c>
      <c r="U550" s="173">
        <f t="shared" si="122"/>
        <v>0</v>
      </c>
      <c r="V550" s="174">
        <f t="shared" si="122"/>
        <v>0</v>
      </c>
      <c r="W550" s="54">
        <f>G550-SUM(H550:V550)</f>
        <v>0</v>
      </c>
      <c r="Y550" s="478" t="s">
        <v>677</v>
      </c>
      <c r="Z550" s="456" t="s">
        <v>678</v>
      </c>
      <c r="AA550" s="488"/>
      <c r="AB550" s="456" t="s">
        <v>674</v>
      </c>
    </row>
    <row r="551" spans="1:28" outlineLevel="1" x14ac:dyDescent="0.2">
      <c r="A551" s="340"/>
      <c r="B551" s="35"/>
      <c r="C551" s="33"/>
      <c r="D551" s="33"/>
      <c r="E551" s="34"/>
      <c r="F551" s="168" t="s">
        <v>40</v>
      </c>
      <c r="G551" s="181">
        <f>G22</f>
        <v>0</v>
      </c>
      <c r="H551" s="182">
        <f>G551*(1-VLOOKUP($F551,SHT,2,FALSE))+$H22*VLOOKUP($F551,SHT,2,FALSE)</f>
        <v>0</v>
      </c>
      <c r="I551" s="171">
        <f t="shared" ref="I551:V551" si="123">I22*VLOOKUP($F551,SHT,2,FALSE)</f>
        <v>0</v>
      </c>
      <c r="J551" s="171">
        <f t="shared" si="123"/>
        <v>0</v>
      </c>
      <c r="K551" s="188">
        <f t="shared" si="123"/>
        <v>0</v>
      </c>
      <c r="L551" s="172">
        <f t="shared" si="123"/>
        <v>0</v>
      </c>
      <c r="M551" s="183">
        <f t="shared" si="123"/>
        <v>0</v>
      </c>
      <c r="N551" s="173">
        <f t="shared" si="123"/>
        <v>0</v>
      </c>
      <c r="O551" s="173">
        <f t="shared" si="123"/>
        <v>0</v>
      </c>
      <c r="P551" s="173">
        <f t="shared" si="123"/>
        <v>0</v>
      </c>
      <c r="Q551" s="173">
        <f t="shared" si="123"/>
        <v>0</v>
      </c>
      <c r="R551" s="173">
        <f t="shared" si="123"/>
        <v>0</v>
      </c>
      <c r="S551" s="173">
        <f t="shared" si="123"/>
        <v>0</v>
      </c>
      <c r="T551" s="170">
        <f t="shared" si="123"/>
        <v>0</v>
      </c>
      <c r="U551" s="173">
        <f t="shared" si="123"/>
        <v>0</v>
      </c>
      <c r="V551" s="174">
        <f t="shared" si="123"/>
        <v>0</v>
      </c>
      <c r="W551" s="54">
        <f>G551-SUM(H551:V551)</f>
        <v>0</v>
      </c>
      <c r="Y551" s="478" t="s">
        <v>677</v>
      </c>
      <c r="Z551" s="456" t="s">
        <v>678</v>
      </c>
      <c r="AA551" s="488"/>
      <c r="AB551" s="456" t="s">
        <v>674</v>
      </c>
    </row>
    <row r="552" spans="1:28" x14ac:dyDescent="0.2">
      <c r="A552" s="340"/>
      <c r="B552" s="35"/>
      <c r="C552" s="33"/>
      <c r="D552" s="33"/>
      <c r="E552" s="34" t="s">
        <v>42</v>
      </c>
      <c r="F552" s="34"/>
      <c r="G552" s="76">
        <f t="shared" ref="G552:W552" si="124">SUBTOTAL(9,G553:G556)</f>
        <v>0</v>
      </c>
      <c r="H552" s="77">
        <f t="shared" si="124"/>
        <v>0</v>
      </c>
      <c r="I552" s="73">
        <f t="shared" si="124"/>
        <v>0</v>
      </c>
      <c r="J552" s="73">
        <f t="shared" si="124"/>
        <v>0</v>
      </c>
      <c r="K552" s="74">
        <f t="shared" si="124"/>
        <v>0</v>
      </c>
      <c r="L552" s="43">
        <f t="shared" si="124"/>
        <v>0</v>
      </c>
      <c r="M552" s="43">
        <f t="shared" si="124"/>
        <v>0</v>
      </c>
      <c r="N552" s="43">
        <f t="shared" si="124"/>
        <v>0</v>
      </c>
      <c r="O552" s="43">
        <f t="shared" si="124"/>
        <v>0</v>
      </c>
      <c r="P552" s="43">
        <f t="shared" si="124"/>
        <v>0</v>
      </c>
      <c r="Q552" s="43">
        <f t="shared" si="124"/>
        <v>0</v>
      </c>
      <c r="R552" s="43">
        <f t="shared" si="124"/>
        <v>0</v>
      </c>
      <c r="S552" s="43">
        <f t="shared" si="124"/>
        <v>0</v>
      </c>
      <c r="T552" s="43">
        <f t="shared" si="124"/>
        <v>0</v>
      </c>
      <c r="U552" s="43">
        <f t="shared" si="124"/>
        <v>0</v>
      </c>
      <c r="V552" s="43">
        <f t="shared" si="124"/>
        <v>0</v>
      </c>
      <c r="W552" s="42">
        <f t="shared" si="124"/>
        <v>0</v>
      </c>
      <c r="Y552" s="457" t="s">
        <v>675</v>
      </c>
      <c r="Z552" s="485"/>
      <c r="AA552" s="489"/>
      <c r="AB552" s="491"/>
    </row>
    <row r="553" spans="1:28" outlineLevel="1" x14ac:dyDescent="0.2">
      <c r="A553" s="340"/>
      <c r="B553" s="35"/>
      <c r="C553" s="33"/>
      <c r="D553" s="33"/>
      <c r="E553" s="34"/>
      <c r="F553" s="168" t="s">
        <v>43</v>
      </c>
      <c r="G553" s="181">
        <f>G24</f>
        <v>0</v>
      </c>
      <c r="H553" s="182">
        <f>G553*(1-VLOOKUP($F553,SHT,2,FALSE))+$H24*VLOOKUP($F553,SHT,2,FALSE)</f>
        <v>0</v>
      </c>
      <c r="I553" s="171">
        <f t="shared" ref="I553:V553" si="125">I24*VLOOKUP($F553,SHT,2,FALSE)</f>
        <v>0</v>
      </c>
      <c r="J553" s="171">
        <f t="shared" si="125"/>
        <v>0</v>
      </c>
      <c r="K553" s="188">
        <f t="shared" si="125"/>
        <v>0</v>
      </c>
      <c r="L553" s="172">
        <f t="shared" si="125"/>
        <v>0</v>
      </c>
      <c r="M553" s="183">
        <f t="shared" si="125"/>
        <v>0</v>
      </c>
      <c r="N553" s="173">
        <f t="shared" si="125"/>
        <v>0</v>
      </c>
      <c r="O553" s="173">
        <f t="shared" si="125"/>
        <v>0</v>
      </c>
      <c r="P553" s="173">
        <f t="shared" si="125"/>
        <v>0</v>
      </c>
      <c r="Q553" s="173">
        <f t="shared" si="125"/>
        <v>0</v>
      </c>
      <c r="R553" s="173">
        <f t="shared" si="125"/>
        <v>0</v>
      </c>
      <c r="S553" s="173">
        <f t="shared" si="125"/>
        <v>0</v>
      </c>
      <c r="T553" s="170">
        <f t="shared" si="125"/>
        <v>0</v>
      </c>
      <c r="U553" s="173">
        <f t="shared" si="125"/>
        <v>0</v>
      </c>
      <c r="V553" s="174">
        <f t="shared" si="125"/>
        <v>0</v>
      </c>
      <c r="W553" s="54">
        <f>G553-SUM(H553:V553)</f>
        <v>0</v>
      </c>
      <c r="Y553" s="478" t="s">
        <v>677</v>
      </c>
      <c r="Z553" s="456" t="s">
        <v>678</v>
      </c>
      <c r="AA553" s="488"/>
      <c r="AB553" s="456" t="s">
        <v>674</v>
      </c>
    </row>
    <row r="554" spans="1:28" outlineLevel="1" x14ac:dyDescent="0.2">
      <c r="A554" s="340"/>
      <c r="B554" s="35"/>
      <c r="C554" s="33"/>
      <c r="D554" s="33"/>
      <c r="E554" s="34"/>
      <c r="F554" s="168" t="s">
        <v>45</v>
      </c>
      <c r="G554" s="181">
        <f>G25</f>
        <v>0</v>
      </c>
      <c r="H554" s="182">
        <f>G554*(1-VLOOKUP($F554,SHT,2,FALSE))+$H25*VLOOKUP($F554,SHT,2,FALSE)</f>
        <v>0</v>
      </c>
      <c r="I554" s="171">
        <f t="shared" ref="I554:V554" si="126">I25*VLOOKUP($F554,SHT,2,FALSE)</f>
        <v>0</v>
      </c>
      <c r="J554" s="171">
        <f t="shared" si="126"/>
        <v>0</v>
      </c>
      <c r="K554" s="188">
        <f t="shared" si="126"/>
        <v>0</v>
      </c>
      <c r="L554" s="172">
        <f t="shared" si="126"/>
        <v>0</v>
      </c>
      <c r="M554" s="183">
        <f t="shared" si="126"/>
        <v>0</v>
      </c>
      <c r="N554" s="173">
        <f t="shared" si="126"/>
        <v>0</v>
      </c>
      <c r="O554" s="173">
        <f t="shared" si="126"/>
        <v>0</v>
      </c>
      <c r="P554" s="173">
        <f t="shared" si="126"/>
        <v>0</v>
      </c>
      <c r="Q554" s="173">
        <f t="shared" si="126"/>
        <v>0</v>
      </c>
      <c r="R554" s="173">
        <f t="shared" si="126"/>
        <v>0</v>
      </c>
      <c r="S554" s="173">
        <f t="shared" si="126"/>
        <v>0</v>
      </c>
      <c r="T554" s="170">
        <f t="shared" si="126"/>
        <v>0</v>
      </c>
      <c r="U554" s="173">
        <f t="shared" si="126"/>
        <v>0</v>
      </c>
      <c r="V554" s="174">
        <f t="shared" si="126"/>
        <v>0</v>
      </c>
      <c r="W554" s="54">
        <f>G554-SUM(H554:V554)</f>
        <v>0</v>
      </c>
      <c r="Y554" s="478" t="s">
        <v>677</v>
      </c>
      <c r="Z554" s="456" t="s">
        <v>678</v>
      </c>
      <c r="AA554" s="488"/>
      <c r="AB554" s="456" t="s">
        <v>674</v>
      </c>
    </row>
    <row r="555" spans="1:28" outlineLevel="1" x14ac:dyDescent="0.2">
      <c r="A555" s="340"/>
      <c r="B555" s="35"/>
      <c r="C555" s="33"/>
      <c r="D555" s="33"/>
      <c r="E555" s="34"/>
      <c r="F555" s="168" t="s">
        <v>47</v>
      </c>
      <c r="G555" s="181">
        <f>G26</f>
        <v>0</v>
      </c>
      <c r="H555" s="182">
        <f>G555*(1-VLOOKUP($F555,SHT,2,FALSE))+$H26*VLOOKUP($F555,SHT,2,FALSE)</f>
        <v>0</v>
      </c>
      <c r="I555" s="171">
        <f t="shared" ref="I555:V555" si="127">I26*VLOOKUP($F555,SHT,2,FALSE)</f>
        <v>0</v>
      </c>
      <c r="J555" s="171">
        <f t="shared" si="127"/>
        <v>0</v>
      </c>
      <c r="K555" s="188">
        <f t="shared" si="127"/>
        <v>0</v>
      </c>
      <c r="L555" s="172">
        <f t="shared" si="127"/>
        <v>0</v>
      </c>
      <c r="M555" s="183">
        <f t="shared" si="127"/>
        <v>0</v>
      </c>
      <c r="N555" s="173">
        <f t="shared" si="127"/>
        <v>0</v>
      </c>
      <c r="O555" s="173">
        <f t="shared" si="127"/>
        <v>0</v>
      </c>
      <c r="P555" s="173">
        <f t="shared" si="127"/>
        <v>0</v>
      </c>
      <c r="Q555" s="173">
        <f t="shared" si="127"/>
        <v>0</v>
      </c>
      <c r="R555" s="173">
        <f t="shared" si="127"/>
        <v>0</v>
      </c>
      <c r="S555" s="173">
        <f t="shared" si="127"/>
        <v>0</v>
      </c>
      <c r="T555" s="170">
        <f t="shared" si="127"/>
        <v>0</v>
      </c>
      <c r="U555" s="173">
        <f t="shared" si="127"/>
        <v>0</v>
      </c>
      <c r="V555" s="174">
        <f t="shared" si="127"/>
        <v>0</v>
      </c>
      <c r="W555" s="54">
        <f>G555-SUM(H555:V555)</f>
        <v>0</v>
      </c>
      <c r="Y555" s="478" t="s">
        <v>677</v>
      </c>
      <c r="Z555" s="456" t="s">
        <v>678</v>
      </c>
      <c r="AA555" s="488"/>
      <c r="AB555" s="456" t="s">
        <v>674</v>
      </c>
    </row>
    <row r="556" spans="1:28" outlineLevel="1" x14ac:dyDescent="0.2">
      <c r="A556" s="340"/>
      <c r="B556" s="35"/>
      <c r="C556" s="33"/>
      <c r="D556" s="33"/>
      <c r="E556" s="34"/>
      <c r="F556" s="168" t="s">
        <v>49</v>
      </c>
      <c r="G556" s="181">
        <f>G27</f>
        <v>0</v>
      </c>
      <c r="H556" s="184">
        <f>G556*(1-VLOOKUP($F556,SHT,2,FALSE))+$H27*VLOOKUP($F556,SHT,2,FALSE)</f>
        <v>0</v>
      </c>
      <c r="I556" s="182">
        <f t="shared" ref="I556:V556" si="128">I27*VLOOKUP($F556,SHT,2,FALSE)</f>
        <v>0</v>
      </c>
      <c r="J556" s="171">
        <f t="shared" si="128"/>
        <v>0</v>
      </c>
      <c r="K556" s="188">
        <f t="shared" si="128"/>
        <v>0</v>
      </c>
      <c r="L556" s="172">
        <f t="shared" si="128"/>
        <v>0</v>
      </c>
      <c r="M556" s="183">
        <f t="shared" si="128"/>
        <v>0</v>
      </c>
      <c r="N556" s="173">
        <f t="shared" si="128"/>
        <v>0</v>
      </c>
      <c r="O556" s="173">
        <f t="shared" si="128"/>
        <v>0</v>
      </c>
      <c r="P556" s="173">
        <f t="shared" si="128"/>
        <v>0</v>
      </c>
      <c r="Q556" s="173">
        <f t="shared" si="128"/>
        <v>0</v>
      </c>
      <c r="R556" s="173">
        <f t="shared" si="128"/>
        <v>0</v>
      </c>
      <c r="S556" s="173">
        <f t="shared" si="128"/>
        <v>0</v>
      </c>
      <c r="T556" s="170">
        <f t="shared" si="128"/>
        <v>0</v>
      </c>
      <c r="U556" s="173">
        <f t="shared" si="128"/>
        <v>0</v>
      </c>
      <c r="V556" s="174">
        <f t="shared" si="128"/>
        <v>0</v>
      </c>
      <c r="W556" s="54">
        <f>G556-SUM(H556:V556)</f>
        <v>0</v>
      </c>
      <c r="Y556" s="478" t="s">
        <v>677</v>
      </c>
      <c r="Z556" s="456" t="s">
        <v>678</v>
      </c>
      <c r="AA556" s="488"/>
      <c r="AB556" s="489"/>
    </row>
    <row r="557" spans="1:28" x14ac:dyDescent="0.2">
      <c r="A557" s="340"/>
      <c r="B557" s="35"/>
      <c r="C557" s="33"/>
      <c r="D557" s="33"/>
      <c r="E557" s="34" t="s">
        <v>51</v>
      </c>
      <c r="F557" s="34"/>
      <c r="G557" s="76">
        <f t="shared" ref="G557:W557" si="129">SUBTOTAL(9,G558:G558)</f>
        <v>0</v>
      </c>
      <c r="H557" s="77">
        <f t="shared" si="129"/>
        <v>0</v>
      </c>
      <c r="I557" s="73">
        <f t="shared" si="129"/>
        <v>0</v>
      </c>
      <c r="J557" s="73">
        <f t="shared" si="129"/>
        <v>0</v>
      </c>
      <c r="K557" s="74">
        <f t="shared" si="129"/>
        <v>0</v>
      </c>
      <c r="L557" s="43">
        <f t="shared" si="129"/>
        <v>0</v>
      </c>
      <c r="M557" s="43">
        <f t="shared" si="129"/>
        <v>0</v>
      </c>
      <c r="N557" s="43">
        <f t="shared" si="129"/>
        <v>0</v>
      </c>
      <c r="O557" s="43">
        <f t="shared" si="129"/>
        <v>0</v>
      </c>
      <c r="P557" s="43">
        <f t="shared" si="129"/>
        <v>0</v>
      </c>
      <c r="Q557" s="43">
        <f t="shared" si="129"/>
        <v>0</v>
      </c>
      <c r="R557" s="43">
        <f t="shared" si="129"/>
        <v>0</v>
      </c>
      <c r="S557" s="43">
        <f t="shared" si="129"/>
        <v>0</v>
      </c>
      <c r="T557" s="43">
        <f t="shared" si="129"/>
        <v>0</v>
      </c>
      <c r="U557" s="43">
        <f t="shared" si="129"/>
        <v>0</v>
      </c>
      <c r="V557" s="43">
        <f t="shared" si="129"/>
        <v>0</v>
      </c>
      <c r="W557" s="42">
        <f t="shared" si="129"/>
        <v>0</v>
      </c>
      <c r="Y557" s="457" t="s">
        <v>675</v>
      </c>
      <c r="Z557" s="485"/>
      <c r="AA557" s="489"/>
      <c r="AB557" s="489"/>
    </row>
    <row r="558" spans="1:28" outlineLevel="1" x14ac:dyDescent="0.2">
      <c r="A558" s="340"/>
      <c r="B558" s="35"/>
      <c r="C558" s="33"/>
      <c r="D558" s="33"/>
      <c r="E558" s="34"/>
      <c r="F558" s="168" t="s">
        <v>51</v>
      </c>
      <c r="G558" s="181">
        <f>G29</f>
        <v>0</v>
      </c>
      <c r="H558" s="182">
        <f>G558*(1-VLOOKUP($F558,SHT,2,FALSE))+$H29*VLOOKUP($F558,SHT,2,FALSE)</f>
        <v>0</v>
      </c>
      <c r="I558" s="171">
        <f t="shared" ref="I558:V558" si="130">I29*VLOOKUP($F558,SHT,2,FALSE)</f>
        <v>0</v>
      </c>
      <c r="J558" s="171">
        <f t="shared" si="130"/>
        <v>0</v>
      </c>
      <c r="K558" s="188">
        <f t="shared" si="130"/>
        <v>0</v>
      </c>
      <c r="L558" s="172">
        <f t="shared" si="130"/>
        <v>0</v>
      </c>
      <c r="M558" s="183">
        <f t="shared" si="130"/>
        <v>0</v>
      </c>
      <c r="N558" s="173">
        <f t="shared" si="130"/>
        <v>0</v>
      </c>
      <c r="O558" s="173">
        <f t="shared" si="130"/>
        <v>0</v>
      </c>
      <c r="P558" s="173">
        <f t="shared" si="130"/>
        <v>0</v>
      </c>
      <c r="Q558" s="173">
        <f t="shared" si="130"/>
        <v>0</v>
      </c>
      <c r="R558" s="173">
        <f t="shared" si="130"/>
        <v>0</v>
      </c>
      <c r="S558" s="173">
        <f t="shared" si="130"/>
        <v>0</v>
      </c>
      <c r="T558" s="170">
        <f t="shared" si="130"/>
        <v>0</v>
      </c>
      <c r="U558" s="173">
        <f t="shared" si="130"/>
        <v>0</v>
      </c>
      <c r="V558" s="174">
        <f t="shared" si="130"/>
        <v>0</v>
      </c>
      <c r="W558" s="54">
        <f>G558-SUM(H558:V558)</f>
        <v>0</v>
      </c>
      <c r="Y558" s="478" t="s">
        <v>677</v>
      </c>
      <c r="Z558" s="456" t="s">
        <v>678</v>
      </c>
      <c r="AA558" s="488"/>
      <c r="AB558" s="489"/>
    </row>
    <row r="559" spans="1:28" x14ac:dyDescent="0.2">
      <c r="A559" s="340"/>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6"/>
      <c r="Z559" s="487"/>
      <c r="AA559" s="489"/>
      <c r="AB559" s="489"/>
    </row>
    <row r="560" spans="1:28" x14ac:dyDescent="0.2">
      <c r="A560" s="340"/>
      <c r="B560" s="35"/>
      <c r="C560" s="33"/>
      <c r="D560" s="33"/>
      <c r="E560" s="71" t="s">
        <v>54</v>
      </c>
      <c r="F560" s="34"/>
      <c r="G560" s="76">
        <f t="shared" ref="G560:W560" si="131">SUBTOTAL(9,G561:G562)</f>
        <v>0</v>
      </c>
      <c r="H560" s="77">
        <f t="shared" si="131"/>
        <v>0</v>
      </c>
      <c r="I560" s="73">
        <f t="shared" si="131"/>
        <v>0</v>
      </c>
      <c r="J560" s="73">
        <f t="shared" si="131"/>
        <v>0</v>
      </c>
      <c r="K560" s="74">
        <f t="shared" si="131"/>
        <v>0</v>
      </c>
      <c r="L560" s="43">
        <f t="shared" si="131"/>
        <v>0</v>
      </c>
      <c r="M560" s="43">
        <f t="shared" si="131"/>
        <v>0</v>
      </c>
      <c r="N560" s="43">
        <f t="shared" si="131"/>
        <v>0</v>
      </c>
      <c r="O560" s="43">
        <f t="shared" si="131"/>
        <v>0</v>
      </c>
      <c r="P560" s="43">
        <f t="shared" si="131"/>
        <v>0</v>
      </c>
      <c r="Q560" s="43">
        <f t="shared" si="131"/>
        <v>0</v>
      </c>
      <c r="R560" s="43">
        <f t="shared" si="131"/>
        <v>0</v>
      </c>
      <c r="S560" s="43">
        <f t="shared" si="131"/>
        <v>0</v>
      </c>
      <c r="T560" s="43">
        <f t="shared" si="131"/>
        <v>0</v>
      </c>
      <c r="U560" s="43">
        <f t="shared" si="131"/>
        <v>0</v>
      </c>
      <c r="V560" s="43">
        <f t="shared" si="131"/>
        <v>0</v>
      </c>
      <c r="W560" s="42">
        <f t="shared" si="131"/>
        <v>0</v>
      </c>
      <c r="Y560" s="457" t="s">
        <v>675</v>
      </c>
      <c r="Z560" s="491"/>
      <c r="AA560" s="489"/>
      <c r="AB560" s="491"/>
    </row>
    <row r="561" spans="1:28" outlineLevel="1" x14ac:dyDescent="0.2">
      <c r="A561" s="340"/>
      <c r="B561" s="35"/>
      <c r="C561" s="33"/>
      <c r="D561" s="33"/>
      <c r="E561" s="71"/>
      <c r="F561" s="168" t="s">
        <v>55</v>
      </c>
      <c r="G561" s="181">
        <f>G32</f>
        <v>0</v>
      </c>
      <c r="H561" s="182">
        <f>G561*(1-VLOOKUP($F561,SHT,2,FALSE))+$H32*VLOOKUP($F561,SHT,2,FALSE)</f>
        <v>0</v>
      </c>
      <c r="I561" s="171">
        <f t="shared" ref="I561:V561" si="132">I32*VLOOKUP($F561,SHT,2,FALSE)</f>
        <v>0</v>
      </c>
      <c r="J561" s="171">
        <f t="shared" si="132"/>
        <v>0</v>
      </c>
      <c r="K561" s="188">
        <f t="shared" si="132"/>
        <v>0</v>
      </c>
      <c r="L561" s="172">
        <f t="shared" si="132"/>
        <v>0</v>
      </c>
      <c r="M561" s="183">
        <f t="shared" si="132"/>
        <v>0</v>
      </c>
      <c r="N561" s="173">
        <f t="shared" si="132"/>
        <v>0</v>
      </c>
      <c r="O561" s="173">
        <f t="shared" si="132"/>
        <v>0</v>
      </c>
      <c r="P561" s="173">
        <f t="shared" si="132"/>
        <v>0</v>
      </c>
      <c r="Q561" s="173">
        <f t="shared" si="132"/>
        <v>0</v>
      </c>
      <c r="R561" s="173">
        <f t="shared" si="132"/>
        <v>0</v>
      </c>
      <c r="S561" s="173">
        <f t="shared" si="132"/>
        <v>0</v>
      </c>
      <c r="T561" s="170">
        <f t="shared" si="132"/>
        <v>0</v>
      </c>
      <c r="U561" s="173">
        <f t="shared" si="132"/>
        <v>0</v>
      </c>
      <c r="V561" s="174">
        <f t="shared" si="132"/>
        <v>0</v>
      </c>
      <c r="W561" s="54">
        <f>G561-SUM(H561:V561)</f>
        <v>0</v>
      </c>
      <c r="Y561" s="478" t="s">
        <v>677</v>
      </c>
      <c r="Z561" s="456" t="s">
        <v>678</v>
      </c>
      <c r="AA561" s="488"/>
      <c r="AB561" s="456" t="s">
        <v>674</v>
      </c>
    </row>
    <row r="562" spans="1:28" outlineLevel="1" x14ac:dyDescent="0.2">
      <c r="A562" s="340"/>
      <c r="B562" s="35"/>
      <c r="C562" s="33"/>
      <c r="D562" s="33"/>
      <c r="E562" s="34"/>
      <c r="F562" s="168" t="s">
        <v>57</v>
      </c>
      <c r="G562" s="181">
        <f>G33</f>
        <v>0</v>
      </c>
      <c r="H562" s="182">
        <f>G562*(1-VLOOKUP($F562,SHT,2,FALSE))+$H33*VLOOKUP($F562,SHT,2,FALSE)</f>
        <v>0</v>
      </c>
      <c r="I562" s="171">
        <f t="shared" ref="I562:V562" si="133">I33*VLOOKUP($F562,SHT,2,FALSE)</f>
        <v>0</v>
      </c>
      <c r="J562" s="171">
        <f t="shared" si="133"/>
        <v>0</v>
      </c>
      <c r="K562" s="188">
        <f t="shared" si="133"/>
        <v>0</v>
      </c>
      <c r="L562" s="172">
        <f t="shared" si="133"/>
        <v>0</v>
      </c>
      <c r="M562" s="183">
        <f t="shared" si="133"/>
        <v>0</v>
      </c>
      <c r="N562" s="173">
        <f t="shared" si="133"/>
        <v>0</v>
      </c>
      <c r="O562" s="173">
        <f t="shared" si="133"/>
        <v>0</v>
      </c>
      <c r="P562" s="173">
        <f t="shared" si="133"/>
        <v>0</v>
      </c>
      <c r="Q562" s="173">
        <f t="shared" si="133"/>
        <v>0</v>
      </c>
      <c r="R562" s="173">
        <f t="shared" si="133"/>
        <v>0</v>
      </c>
      <c r="S562" s="173">
        <f t="shared" si="133"/>
        <v>0</v>
      </c>
      <c r="T562" s="170">
        <f t="shared" si="133"/>
        <v>0</v>
      </c>
      <c r="U562" s="173">
        <f t="shared" si="133"/>
        <v>0</v>
      </c>
      <c r="V562" s="174">
        <f t="shared" si="133"/>
        <v>0</v>
      </c>
      <c r="W562" s="54">
        <f>G562-SUM(H562:V562)</f>
        <v>0</v>
      </c>
      <c r="Y562" s="478" t="s">
        <v>677</v>
      </c>
      <c r="Z562" s="456" t="s">
        <v>678</v>
      </c>
      <c r="AA562" s="488"/>
      <c r="AB562" s="489"/>
    </row>
    <row r="563" spans="1:28" x14ac:dyDescent="0.2">
      <c r="A563" s="340"/>
      <c r="B563" s="35"/>
      <c r="C563" s="33"/>
      <c r="D563" s="33"/>
      <c r="E563" s="34" t="s">
        <v>59</v>
      </c>
      <c r="F563" s="34"/>
      <c r="G563" s="76">
        <f t="shared" ref="G563:W563" si="134">SUBTOTAL(9,G564:G565)</f>
        <v>0</v>
      </c>
      <c r="H563" s="77">
        <f t="shared" si="134"/>
        <v>0</v>
      </c>
      <c r="I563" s="73">
        <f t="shared" si="134"/>
        <v>0</v>
      </c>
      <c r="J563" s="73">
        <f t="shared" si="134"/>
        <v>0</v>
      </c>
      <c r="K563" s="74">
        <f t="shared" si="134"/>
        <v>0</v>
      </c>
      <c r="L563" s="43">
        <f t="shared" si="134"/>
        <v>0</v>
      </c>
      <c r="M563" s="43">
        <f t="shared" si="134"/>
        <v>0</v>
      </c>
      <c r="N563" s="43">
        <f t="shared" si="134"/>
        <v>0</v>
      </c>
      <c r="O563" s="43">
        <f t="shared" si="134"/>
        <v>0</v>
      </c>
      <c r="P563" s="43">
        <f t="shared" si="134"/>
        <v>0</v>
      </c>
      <c r="Q563" s="43">
        <f t="shared" si="134"/>
        <v>0</v>
      </c>
      <c r="R563" s="43">
        <f t="shared" si="134"/>
        <v>0</v>
      </c>
      <c r="S563" s="43">
        <f t="shared" si="134"/>
        <v>0</v>
      </c>
      <c r="T563" s="43">
        <f t="shared" si="134"/>
        <v>0</v>
      </c>
      <c r="U563" s="43">
        <f t="shared" si="134"/>
        <v>0</v>
      </c>
      <c r="V563" s="43">
        <f t="shared" si="134"/>
        <v>0</v>
      </c>
      <c r="W563" s="42">
        <f t="shared" si="134"/>
        <v>0</v>
      </c>
      <c r="Y563" s="457" t="s">
        <v>675</v>
      </c>
      <c r="Z563" s="485"/>
      <c r="AA563" s="489"/>
      <c r="AB563" s="489"/>
    </row>
    <row r="564" spans="1:28" outlineLevel="1" x14ac:dyDescent="0.2">
      <c r="A564" s="340"/>
      <c r="B564" s="35"/>
      <c r="C564" s="33"/>
      <c r="D564" s="33"/>
      <c r="E564" s="34"/>
      <c r="F564" s="168" t="s">
        <v>60</v>
      </c>
      <c r="G564" s="181">
        <f>G35</f>
        <v>0</v>
      </c>
      <c r="H564" s="182">
        <f>G564*(1-VLOOKUP($F564,SHT,2,FALSE))+$H35*VLOOKUP($F564,SHT,2,FALSE)</f>
        <v>0</v>
      </c>
      <c r="I564" s="171">
        <f t="shared" ref="I564:V564" si="135">I35*VLOOKUP($F564,SHT,2,FALSE)</f>
        <v>0</v>
      </c>
      <c r="J564" s="171">
        <f t="shared" si="135"/>
        <v>0</v>
      </c>
      <c r="K564" s="188">
        <f t="shared" si="135"/>
        <v>0</v>
      </c>
      <c r="L564" s="172">
        <f t="shared" si="135"/>
        <v>0</v>
      </c>
      <c r="M564" s="183">
        <f t="shared" si="135"/>
        <v>0</v>
      </c>
      <c r="N564" s="173">
        <f t="shared" si="135"/>
        <v>0</v>
      </c>
      <c r="O564" s="173">
        <f t="shared" si="135"/>
        <v>0</v>
      </c>
      <c r="P564" s="173">
        <f t="shared" si="135"/>
        <v>0</v>
      </c>
      <c r="Q564" s="173">
        <f t="shared" si="135"/>
        <v>0</v>
      </c>
      <c r="R564" s="173">
        <f t="shared" si="135"/>
        <v>0</v>
      </c>
      <c r="S564" s="173">
        <f t="shared" si="135"/>
        <v>0</v>
      </c>
      <c r="T564" s="170">
        <f t="shared" si="135"/>
        <v>0</v>
      </c>
      <c r="U564" s="173">
        <f t="shared" si="135"/>
        <v>0</v>
      </c>
      <c r="V564" s="174">
        <f t="shared" si="135"/>
        <v>0</v>
      </c>
      <c r="W564" s="54">
        <f>G564-SUM(H564:V564)</f>
        <v>0</v>
      </c>
      <c r="Y564" s="478" t="s">
        <v>677</v>
      </c>
      <c r="Z564" s="456" t="s">
        <v>678</v>
      </c>
      <c r="AA564" s="488"/>
      <c r="AB564" s="489"/>
    </row>
    <row r="565" spans="1:28" outlineLevel="1" x14ac:dyDescent="0.2">
      <c r="A565" s="340"/>
      <c r="B565" s="35"/>
      <c r="C565" s="33"/>
      <c r="D565" s="33"/>
      <c r="E565" s="34"/>
      <c r="F565" s="168" t="s">
        <v>62</v>
      </c>
      <c r="G565" s="181">
        <f>G36</f>
        <v>0</v>
      </c>
      <c r="H565" s="182">
        <f>G565*(1-VLOOKUP($F565,SHT,2,FALSE))+$H36*VLOOKUP($F565,SHT,2,FALSE)</f>
        <v>0</v>
      </c>
      <c r="I565" s="171">
        <f t="shared" ref="I565:V565" si="136">I36*VLOOKUP($F565,SHT,2,FALSE)</f>
        <v>0</v>
      </c>
      <c r="J565" s="171">
        <f t="shared" si="136"/>
        <v>0</v>
      </c>
      <c r="K565" s="188">
        <f t="shared" si="136"/>
        <v>0</v>
      </c>
      <c r="L565" s="172">
        <f t="shared" si="136"/>
        <v>0</v>
      </c>
      <c r="M565" s="183">
        <f t="shared" si="136"/>
        <v>0</v>
      </c>
      <c r="N565" s="173">
        <f t="shared" si="136"/>
        <v>0</v>
      </c>
      <c r="O565" s="173">
        <f t="shared" si="136"/>
        <v>0</v>
      </c>
      <c r="P565" s="173">
        <f t="shared" si="136"/>
        <v>0</v>
      </c>
      <c r="Q565" s="173">
        <f t="shared" si="136"/>
        <v>0</v>
      </c>
      <c r="R565" s="173">
        <f t="shared" si="136"/>
        <v>0</v>
      </c>
      <c r="S565" s="173">
        <f t="shared" si="136"/>
        <v>0</v>
      </c>
      <c r="T565" s="170">
        <f t="shared" si="136"/>
        <v>0</v>
      </c>
      <c r="U565" s="173">
        <f t="shared" si="136"/>
        <v>0</v>
      </c>
      <c r="V565" s="174">
        <f t="shared" si="136"/>
        <v>0</v>
      </c>
      <c r="W565" s="54">
        <f>G565-SUM(H565:V565)</f>
        <v>0</v>
      </c>
      <c r="Y565" s="478" t="s">
        <v>677</v>
      </c>
      <c r="Z565" s="456" t="s">
        <v>678</v>
      </c>
      <c r="AA565" s="488"/>
      <c r="AB565" s="489"/>
    </row>
    <row r="566" spans="1:28" x14ac:dyDescent="0.2">
      <c r="A566" s="340"/>
      <c r="B566" s="35"/>
      <c r="C566" s="33"/>
      <c r="D566" s="33"/>
      <c r="E566" s="34" t="s">
        <v>64</v>
      </c>
      <c r="F566" s="34"/>
      <c r="G566" s="76">
        <f t="shared" ref="G566:W566" si="137">SUBTOTAL(9,G567:G568)</f>
        <v>0</v>
      </c>
      <c r="H566" s="77">
        <f t="shared" si="137"/>
        <v>0</v>
      </c>
      <c r="I566" s="73">
        <f t="shared" si="137"/>
        <v>0</v>
      </c>
      <c r="J566" s="73">
        <f t="shared" si="137"/>
        <v>0</v>
      </c>
      <c r="K566" s="74">
        <f t="shared" si="137"/>
        <v>0</v>
      </c>
      <c r="L566" s="43">
        <f t="shared" si="137"/>
        <v>0</v>
      </c>
      <c r="M566" s="43">
        <f t="shared" si="137"/>
        <v>0</v>
      </c>
      <c r="N566" s="43">
        <f t="shared" si="137"/>
        <v>0</v>
      </c>
      <c r="O566" s="43">
        <f t="shared" si="137"/>
        <v>0</v>
      </c>
      <c r="P566" s="43">
        <f t="shared" si="137"/>
        <v>0</v>
      </c>
      <c r="Q566" s="43">
        <f t="shared" si="137"/>
        <v>0</v>
      </c>
      <c r="R566" s="43">
        <f t="shared" si="137"/>
        <v>0</v>
      </c>
      <c r="S566" s="43">
        <f t="shared" si="137"/>
        <v>0</v>
      </c>
      <c r="T566" s="43">
        <f t="shared" si="137"/>
        <v>0</v>
      </c>
      <c r="U566" s="43">
        <f t="shared" si="137"/>
        <v>0</v>
      </c>
      <c r="V566" s="43">
        <f t="shared" si="137"/>
        <v>0</v>
      </c>
      <c r="W566" s="42">
        <f t="shared" si="137"/>
        <v>0</v>
      </c>
      <c r="Y566" s="457" t="s">
        <v>675</v>
      </c>
      <c r="Z566" s="485"/>
      <c r="AA566" s="489"/>
      <c r="AB566" s="489"/>
    </row>
    <row r="567" spans="1:28" outlineLevel="1" x14ac:dyDescent="0.2">
      <c r="A567" s="340"/>
      <c r="B567" s="35"/>
      <c r="C567" s="33"/>
      <c r="D567" s="33"/>
      <c r="E567" s="34"/>
      <c r="F567" s="168" t="s">
        <v>65</v>
      </c>
      <c r="G567" s="181">
        <f>G38</f>
        <v>0</v>
      </c>
      <c r="H567" s="182">
        <f>G567*(1-VLOOKUP($F567,SHT,2,FALSE))+$H38*VLOOKUP($F567,SHT,2,FALSE)</f>
        <v>0</v>
      </c>
      <c r="I567" s="171">
        <f t="shared" ref="I567:V567" si="138">I38*VLOOKUP($F567,SHT,2,FALSE)</f>
        <v>0</v>
      </c>
      <c r="J567" s="171">
        <f t="shared" si="138"/>
        <v>0</v>
      </c>
      <c r="K567" s="188">
        <f t="shared" si="138"/>
        <v>0</v>
      </c>
      <c r="L567" s="172">
        <f t="shared" si="138"/>
        <v>0</v>
      </c>
      <c r="M567" s="183">
        <f t="shared" si="138"/>
        <v>0</v>
      </c>
      <c r="N567" s="173">
        <f t="shared" si="138"/>
        <v>0</v>
      </c>
      <c r="O567" s="173">
        <f t="shared" si="138"/>
        <v>0</v>
      </c>
      <c r="P567" s="173">
        <f t="shared" si="138"/>
        <v>0</v>
      </c>
      <c r="Q567" s="173">
        <f t="shared" si="138"/>
        <v>0</v>
      </c>
      <c r="R567" s="173">
        <f t="shared" si="138"/>
        <v>0</v>
      </c>
      <c r="S567" s="173">
        <f t="shared" si="138"/>
        <v>0</v>
      </c>
      <c r="T567" s="170">
        <f t="shared" si="138"/>
        <v>0</v>
      </c>
      <c r="U567" s="173">
        <f t="shared" si="138"/>
        <v>0</v>
      </c>
      <c r="V567" s="174">
        <f t="shared" si="138"/>
        <v>0</v>
      </c>
      <c r="W567" s="54">
        <f>G567-SUM(H567:V567)</f>
        <v>0</v>
      </c>
      <c r="Y567" s="478" t="s">
        <v>677</v>
      </c>
      <c r="Z567" s="456" t="s">
        <v>678</v>
      </c>
      <c r="AA567" s="488"/>
      <c r="AB567" s="489"/>
    </row>
    <row r="568" spans="1:28" outlineLevel="1" x14ac:dyDescent="0.2">
      <c r="A568" s="340"/>
      <c r="B568" s="35"/>
      <c r="C568" s="33"/>
      <c r="D568" s="33"/>
      <c r="E568" s="34"/>
      <c r="F568" s="168" t="s">
        <v>67</v>
      </c>
      <c r="G568" s="181">
        <f>G39</f>
        <v>0</v>
      </c>
      <c r="H568" s="182">
        <f>G568*(1-VLOOKUP($F568,SHT,2,FALSE))+$H39*VLOOKUP($F568,SHT,2,FALSE)</f>
        <v>0</v>
      </c>
      <c r="I568" s="171">
        <f t="shared" ref="I568:V568" si="139">I39*VLOOKUP($F568,SHT,2,FALSE)</f>
        <v>0</v>
      </c>
      <c r="J568" s="171">
        <f t="shared" si="139"/>
        <v>0</v>
      </c>
      <c r="K568" s="188">
        <f t="shared" si="139"/>
        <v>0</v>
      </c>
      <c r="L568" s="172">
        <f t="shared" si="139"/>
        <v>0</v>
      </c>
      <c r="M568" s="183">
        <f t="shared" si="139"/>
        <v>0</v>
      </c>
      <c r="N568" s="173">
        <f t="shared" si="139"/>
        <v>0</v>
      </c>
      <c r="O568" s="173">
        <f t="shared" si="139"/>
        <v>0</v>
      </c>
      <c r="P568" s="173">
        <f t="shared" si="139"/>
        <v>0</v>
      </c>
      <c r="Q568" s="173">
        <f t="shared" si="139"/>
        <v>0</v>
      </c>
      <c r="R568" s="173">
        <f t="shared" si="139"/>
        <v>0</v>
      </c>
      <c r="S568" s="173">
        <f t="shared" si="139"/>
        <v>0</v>
      </c>
      <c r="T568" s="170">
        <f t="shared" si="139"/>
        <v>0</v>
      </c>
      <c r="U568" s="173">
        <f t="shared" si="139"/>
        <v>0</v>
      </c>
      <c r="V568" s="174">
        <f t="shared" si="139"/>
        <v>0</v>
      </c>
      <c r="W568" s="54">
        <f>G568-SUM(H568:V568)</f>
        <v>0</v>
      </c>
      <c r="Y568" s="478" t="s">
        <v>677</v>
      </c>
      <c r="Z568" s="456" t="s">
        <v>678</v>
      </c>
      <c r="AA568" s="488"/>
      <c r="AB568" s="489"/>
    </row>
    <row r="569" spans="1:28" x14ac:dyDescent="0.2">
      <c r="A569" s="340"/>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6"/>
      <c r="Z569" s="487"/>
      <c r="AA569" s="489"/>
      <c r="AB569" s="489"/>
    </row>
    <row r="570" spans="1:28" x14ac:dyDescent="0.2">
      <c r="A570" s="340"/>
      <c r="B570" s="35"/>
      <c r="C570" s="33"/>
      <c r="D570" s="33"/>
      <c r="E570" s="34" t="s">
        <v>70</v>
      </c>
      <c r="F570" s="34"/>
      <c r="G570" s="76">
        <f t="shared" ref="G570:W570" si="140">SUBTOTAL(9,G571:G572)</f>
        <v>0</v>
      </c>
      <c r="H570" s="77">
        <f t="shared" si="140"/>
        <v>0</v>
      </c>
      <c r="I570" s="73">
        <f t="shared" si="140"/>
        <v>0</v>
      </c>
      <c r="J570" s="73">
        <f t="shared" si="140"/>
        <v>0</v>
      </c>
      <c r="K570" s="74">
        <f t="shared" si="140"/>
        <v>0</v>
      </c>
      <c r="L570" s="43">
        <f t="shared" si="140"/>
        <v>0</v>
      </c>
      <c r="M570" s="43">
        <f t="shared" si="140"/>
        <v>0</v>
      </c>
      <c r="N570" s="43">
        <f t="shared" si="140"/>
        <v>0</v>
      </c>
      <c r="O570" s="43">
        <f t="shared" si="140"/>
        <v>0</v>
      </c>
      <c r="P570" s="43">
        <f t="shared" si="140"/>
        <v>0</v>
      </c>
      <c r="Q570" s="43">
        <f t="shared" si="140"/>
        <v>0</v>
      </c>
      <c r="R570" s="43">
        <f t="shared" si="140"/>
        <v>0</v>
      </c>
      <c r="S570" s="43">
        <f t="shared" si="140"/>
        <v>0</v>
      </c>
      <c r="T570" s="43">
        <f t="shared" si="140"/>
        <v>0</v>
      </c>
      <c r="U570" s="43">
        <f t="shared" si="140"/>
        <v>0</v>
      </c>
      <c r="V570" s="43">
        <f t="shared" si="140"/>
        <v>0</v>
      </c>
      <c r="W570" s="42">
        <f t="shared" si="140"/>
        <v>0</v>
      </c>
      <c r="Y570" s="457" t="s">
        <v>675</v>
      </c>
      <c r="Z570" s="491"/>
      <c r="AA570" s="489"/>
      <c r="AB570" s="491"/>
    </row>
    <row r="571" spans="1:28" outlineLevel="1" x14ac:dyDescent="0.2">
      <c r="A571" s="340"/>
      <c r="B571" s="35"/>
      <c r="C571" s="33"/>
      <c r="D571" s="33"/>
      <c r="E571" s="34"/>
      <c r="F571" s="168" t="s">
        <v>71</v>
      </c>
      <c r="G571" s="181">
        <f>G42</f>
        <v>0</v>
      </c>
      <c r="H571" s="182">
        <f>G571*(1-VLOOKUP($F571,SHT,2,FALSE))+$H42*VLOOKUP($F571,SHT,2,FALSE)</f>
        <v>0</v>
      </c>
      <c r="I571" s="171">
        <f t="shared" ref="I571:V571" si="141">I42*VLOOKUP($F571,SHT,2,FALSE)</f>
        <v>0</v>
      </c>
      <c r="J571" s="171">
        <f t="shared" si="141"/>
        <v>0</v>
      </c>
      <c r="K571" s="188">
        <f t="shared" si="141"/>
        <v>0</v>
      </c>
      <c r="L571" s="172">
        <f t="shared" si="141"/>
        <v>0</v>
      </c>
      <c r="M571" s="183">
        <f t="shared" si="141"/>
        <v>0</v>
      </c>
      <c r="N571" s="173">
        <f t="shared" si="141"/>
        <v>0</v>
      </c>
      <c r="O571" s="173">
        <f t="shared" si="141"/>
        <v>0</v>
      </c>
      <c r="P571" s="173">
        <f t="shared" si="141"/>
        <v>0</v>
      </c>
      <c r="Q571" s="173">
        <f t="shared" si="141"/>
        <v>0</v>
      </c>
      <c r="R571" s="173">
        <f t="shared" si="141"/>
        <v>0</v>
      </c>
      <c r="S571" s="173">
        <f t="shared" si="141"/>
        <v>0</v>
      </c>
      <c r="T571" s="170">
        <f t="shared" si="141"/>
        <v>0</v>
      </c>
      <c r="U571" s="173">
        <f t="shared" si="141"/>
        <v>0</v>
      </c>
      <c r="V571" s="174">
        <f t="shared" si="141"/>
        <v>0</v>
      </c>
      <c r="W571" s="54">
        <f>G571-SUM(H571:V571)</f>
        <v>0</v>
      </c>
      <c r="Y571" s="478" t="s">
        <v>677</v>
      </c>
      <c r="Z571" s="456" t="s">
        <v>678</v>
      </c>
      <c r="AA571" s="488"/>
      <c r="AB571" s="456" t="s">
        <v>674</v>
      </c>
    </row>
    <row r="572" spans="1:28" outlineLevel="1" x14ac:dyDescent="0.2">
      <c r="A572" s="340"/>
      <c r="B572" s="35"/>
      <c r="C572" s="33"/>
      <c r="D572" s="33"/>
      <c r="E572" s="34"/>
      <c r="F572" s="168" t="s">
        <v>73</v>
      </c>
      <c r="G572" s="181">
        <f>G43</f>
        <v>0</v>
      </c>
      <c r="H572" s="182">
        <f>G572*(1-VLOOKUP($F572,SHT,2,FALSE))+$H43*VLOOKUP($F572,SHT,2,FALSE)</f>
        <v>0</v>
      </c>
      <c r="I572" s="171">
        <f t="shared" ref="I572:V572" si="142">I43*VLOOKUP($F572,SHT,2,FALSE)</f>
        <v>0</v>
      </c>
      <c r="J572" s="171">
        <f t="shared" si="142"/>
        <v>0</v>
      </c>
      <c r="K572" s="188">
        <f t="shared" si="142"/>
        <v>0</v>
      </c>
      <c r="L572" s="172">
        <f t="shared" si="142"/>
        <v>0</v>
      </c>
      <c r="M572" s="183">
        <f t="shared" si="142"/>
        <v>0</v>
      </c>
      <c r="N572" s="173">
        <f t="shared" si="142"/>
        <v>0</v>
      </c>
      <c r="O572" s="173">
        <f t="shared" si="142"/>
        <v>0</v>
      </c>
      <c r="P572" s="173">
        <f t="shared" si="142"/>
        <v>0</v>
      </c>
      <c r="Q572" s="173">
        <f t="shared" si="142"/>
        <v>0</v>
      </c>
      <c r="R572" s="173">
        <f t="shared" si="142"/>
        <v>0</v>
      </c>
      <c r="S572" s="173">
        <f t="shared" si="142"/>
        <v>0</v>
      </c>
      <c r="T572" s="170">
        <f t="shared" si="142"/>
        <v>0</v>
      </c>
      <c r="U572" s="173">
        <f t="shared" si="142"/>
        <v>0</v>
      </c>
      <c r="V572" s="174">
        <f t="shared" si="142"/>
        <v>0</v>
      </c>
      <c r="W572" s="54">
        <f>G572-SUM(H572:V572)</f>
        <v>0</v>
      </c>
      <c r="Y572" s="478" t="s">
        <v>677</v>
      </c>
      <c r="Z572" s="456" t="s">
        <v>678</v>
      </c>
      <c r="AA572" s="488"/>
      <c r="AB572" s="456" t="s">
        <v>674</v>
      </c>
    </row>
    <row r="573" spans="1:28" x14ac:dyDescent="0.2">
      <c r="A573" s="340"/>
      <c r="B573" s="35"/>
      <c r="C573" s="33"/>
      <c r="D573" s="33"/>
      <c r="E573" s="34" t="s">
        <v>75</v>
      </c>
      <c r="F573" s="34"/>
      <c r="G573" s="76">
        <f t="shared" ref="G573:W573" si="143">SUBTOTAL(9,G574:G576)</f>
        <v>0</v>
      </c>
      <c r="H573" s="77">
        <f t="shared" si="143"/>
        <v>0</v>
      </c>
      <c r="I573" s="73">
        <f t="shared" si="143"/>
        <v>0</v>
      </c>
      <c r="J573" s="73">
        <f t="shared" si="143"/>
        <v>0</v>
      </c>
      <c r="K573" s="74">
        <f t="shared" si="143"/>
        <v>0</v>
      </c>
      <c r="L573" s="43">
        <f t="shared" si="143"/>
        <v>0</v>
      </c>
      <c r="M573" s="43">
        <f t="shared" si="143"/>
        <v>0</v>
      </c>
      <c r="N573" s="43">
        <f t="shared" si="143"/>
        <v>0</v>
      </c>
      <c r="O573" s="43">
        <f t="shared" si="143"/>
        <v>0</v>
      </c>
      <c r="P573" s="43">
        <f t="shared" si="143"/>
        <v>0</v>
      </c>
      <c r="Q573" s="43">
        <f t="shared" si="143"/>
        <v>0</v>
      </c>
      <c r="R573" s="43">
        <f t="shared" si="143"/>
        <v>0</v>
      </c>
      <c r="S573" s="43">
        <f t="shared" si="143"/>
        <v>0</v>
      </c>
      <c r="T573" s="43">
        <f t="shared" si="143"/>
        <v>0</v>
      </c>
      <c r="U573" s="43">
        <f t="shared" si="143"/>
        <v>0</v>
      </c>
      <c r="V573" s="43">
        <f t="shared" si="143"/>
        <v>0</v>
      </c>
      <c r="W573" s="42">
        <f t="shared" si="143"/>
        <v>0</v>
      </c>
      <c r="Y573" s="457" t="s">
        <v>675</v>
      </c>
      <c r="Z573" s="485"/>
      <c r="AA573" s="489"/>
      <c r="AB573" s="491"/>
    </row>
    <row r="574" spans="1:28" outlineLevel="1" x14ac:dyDescent="0.2">
      <c r="A574" s="340"/>
      <c r="B574" s="35"/>
      <c r="C574" s="33"/>
      <c r="D574" s="33"/>
      <c r="E574" s="34"/>
      <c r="F574" s="168" t="s">
        <v>76</v>
      </c>
      <c r="G574" s="181">
        <f>G45</f>
        <v>0</v>
      </c>
      <c r="H574" s="182">
        <f>G574*(1-VLOOKUP($F574,SHT,2,FALSE))+$H45*VLOOKUP($F574,SHT,2,FALSE)</f>
        <v>0</v>
      </c>
      <c r="I574" s="171">
        <f t="shared" ref="I574:V574" si="144">I45*VLOOKUP($F574,SHT,2,FALSE)</f>
        <v>0</v>
      </c>
      <c r="J574" s="171">
        <f t="shared" si="144"/>
        <v>0</v>
      </c>
      <c r="K574" s="188">
        <f t="shared" si="144"/>
        <v>0</v>
      </c>
      <c r="L574" s="185">
        <f t="shared" si="144"/>
        <v>0</v>
      </c>
      <c r="M574" s="183">
        <f t="shared" si="144"/>
        <v>0</v>
      </c>
      <c r="N574" s="173">
        <f t="shared" si="144"/>
        <v>0</v>
      </c>
      <c r="O574" s="173">
        <f t="shared" si="144"/>
        <v>0</v>
      </c>
      <c r="P574" s="173">
        <f t="shared" si="144"/>
        <v>0</v>
      </c>
      <c r="Q574" s="173">
        <f t="shared" si="144"/>
        <v>0</v>
      </c>
      <c r="R574" s="173">
        <f t="shared" si="144"/>
        <v>0</v>
      </c>
      <c r="S574" s="173">
        <f t="shared" si="144"/>
        <v>0</v>
      </c>
      <c r="T574" s="170">
        <f t="shared" si="144"/>
        <v>0</v>
      </c>
      <c r="U574" s="173">
        <f t="shared" si="144"/>
        <v>0</v>
      </c>
      <c r="V574" s="174">
        <f t="shared" si="144"/>
        <v>0</v>
      </c>
      <c r="W574" s="54">
        <f>G574-SUM(H574:V574)</f>
        <v>0</v>
      </c>
      <c r="Y574" s="478" t="s">
        <v>677</v>
      </c>
      <c r="Z574" s="456" t="s">
        <v>678</v>
      </c>
      <c r="AA574" s="488"/>
      <c r="AB574" s="456" t="s">
        <v>674</v>
      </c>
    </row>
    <row r="575" spans="1:28" outlineLevel="1" x14ac:dyDescent="0.2">
      <c r="A575" s="340"/>
      <c r="B575" s="35"/>
      <c r="C575" s="33"/>
      <c r="D575" s="33"/>
      <c r="E575" s="34"/>
      <c r="F575" s="168" t="s">
        <v>78</v>
      </c>
      <c r="G575" s="181">
        <f>G46</f>
        <v>0</v>
      </c>
      <c r="H575" s="182">
        <f>G575*(1-VLOOKUP($F575,SHT,2,FALSE))+$H46*VLOOKUP($F575,SHT,2,FALSE)</f>
        <v>0</v>
      </c>
      <c r="I575" s="171">
        <f t="shared" ref="I575:V575" si="145">I46*VLOOKUP($F575,SHT,2,FALSE)</f>
        <v>0</v>
      </c>
      <c r="J575" s="171">
        <f t="shared" si="145"/>
        <v>0</v>
      </c>
      <c r="K575" s="188">
        <f t="shared" si="145"/>
        <v>0</v>
      </c>
      <c r="L575" s="172">
        <f t="shared" si="145"/>
        <v>0</v>
      </c>
      <c r="M575" s="186">
        <f t="shared" si="145"/>
        <v>0</v>
      </c>
      <c r="N575" s="173">
        <f t="shared" si="145"/>
        <v>0</v>
      </c>
      <c r="O575" s="173">
        <f t="shared" si="145"/>
        <v>0</v>
      </c>
      <c r="P575" s="173">
        <f t="shared" si="145"/>
        <v>0</v>
      </c>
      <c r="Q575" s="173">
        <f t="shared" si="145"/>
        <v>0</v>
      </c>
      <c r="R575" s="173">
        <f t="shared" si="145"/>
        <v>0</v>
      </c>
      <c r="S575" s="173">
        <f t="shared" si="145"/>
        <v>0</v>
      </c>
      <c r="T575" s="170">
        <f t="shared" si="145"/>
        <v>0</v>
      </c>
      <c r="U575" s="173">
        <f t="shared" si="145"/>
        <v>0</v>
      </c>
      <c r="V575" s="174">
        <f t="shared" si="145"/>
        <v>0</v>
      </c>
      <c r="W575" s="54">
        <f>G575-SUM(H575:V575)</f>
        <v>0</v>
      </c>
      <c r="Y575" s="478" t="s">
        <v>677</v>
      </c>
      <c r="Z575" s="456" t="s">
        <v>678</v>
      </c>
      <c r="AA575" s="488"/>
      <c r="AB575" s="456" t="s">
        <v>674</v>
      </c>
    </row>
    <row r="576" spans="1:28" outlineLevel="1" x14ac:dyDescent="0.2">
      <c r="A576" s="340"/>
      <c r="B576" s="35"/>
      <c r="C576" s="33"/>
      <c r="D576" s="33"/>
      <c r="E576" s="34"/>
      <c r="F576" s="168" t="s">
        <v>80</v>
      </c>
      <c r="G576" s="181">
        <f>G47</f>
        <v>0</v>
      </c>
      <c r="H576" s="182">
        <f>G576*(1-VLOOKUP($F576,SHT,2,FALSE))+$H47*VLOOKUP($F576,SHT,2,FALSE)</f>
        <v>0</v>
      </c>
      <c r="I576" s="171">
        <f t="shared" ref="I576:V576" si="146">I47*VLOOKUP($F576,SHT,2,FALSE)</f>
        <v>0</v>
      </c>
      <c r="J576" s="171">
        <f t="shared" si="146"/>
        <v>0</v>
      </c>
      <c r="K576" s="188">
        <f t="shared" si="146"/>
        <v>0</v>
      </c>
      <c r="L576" s="187">
        <f t="shared" si="146"/>
        <v>0</v>
      </c>
      <c r="M576" s="170">
        <f t="shared" si="146"/>
        <v>0</v>
      </c>
      <c r="N576" s="173">
        <f t="shared" si="146"/>
        <v>0</v>
      </c>
      <c r="O576" s="173">
        <f t="shared" si="146"/>
        <v>0</v>
      </c>
      <c r="P576" s="173">
        <f t="shared" si="146"/>
        <v>0</v>
      </c>
      <c r="Q576" s="173">
        <f t="shared" si="146"/>
        <v>0</v>
      </c>
      <c r="R576" s="173">
        <f t="shared" si="146"/>
        <v>0</v>
      </c>
      <c r="S576" s="173">
        <f t="shared" si="146"/>
        <v>0</v>
      </c>
      <c r="T576" s="173">
        <f t="shared" si="146"/>
        <v>0</v>
      </c>
      <c r="U576" s="173">
        <f t="shared" si="146"/>
        <v>0</v>
      </c>
      <c r="V576" s="174">
        <f t="shared" si="146"/>
        <v>0</v>
      </c>
      <c r="W576" s="54">
        <f>G576-SUM(H576:V576)</f>
        <v>0</v>
      </c>
      <c r="Y576" s="478" t="s">
        <v>677</v>
      </c>
      <c r="Z576" s="456" t="s">
        <v>678</v>
      </c>
      <c r="AA576" s="488"/>
      <c r="AB576" s="489"/>
    </row>
    <row r="577" spans="1:28" x14ac:dyDescent="0.2">
      <c r="A577" s="340"/>
      <c r="B577" s="35"/>
      <c r="C577" s="33"/>
      <c r="D577" s="33"/>
      <c r="E577" s="34" t="s">
        <v>82</v>
      </c>
      <c r="F577" s="34"/>
      <c r="G577" s="76">
        <f t="shared" ref="G577:W577" si="147">SUBTOTAL(9,G578:G579)</f>
        <v>0</v>
      </c>
      <c r="H577" s="77">
        <f t="shared" si="147"/>
        <v>0</v>
      </c>
      <c r="I577" s="73">
        <f t="shared" si="147"/>
        <v>0</v>
      </c>
      <c r="J577" s="73">
        <f t="shared" si="147"/>
        <v>0</v>
      </c>
      <c r="K577" s="74">
        <f t="shared" si="147"/>
        <v>0</v>
      </c>
      <c r="L577" s="43">
        <f t="shared" si="147"/>
        <v>0</v>
      </c>
      <c r="M577" s="43">
        <f t="shared" si="147"/>
        <v>0</v>
      </c>
      <c r="N577" s="43">
        <f t="shared" si="147"/>
        <v>0</v>
      </c>
      <c r="O577" s="43">
        <f t="shared" si="147"/>
        <v>0</v>
      </c>
      <c r="P577" s="43">
        <f t="shared" si="147"/>
        <v>0</v>
      </c>
      <c r="Q577" s="43">
        <f t="shared" si="147"/>
        <v>0</v>
      </c>
      <c r="R577" s="43">
        <f t="shared" si="147"/>
        <v>0</v>
      </c>
      <c r="S577" s="43">
        <f t="shared" si="147"/>
        <v>0</v>
      </c>
      <c r="T577" s="43">
        <f t="shared" si="147"/>
        <v>0</v>
      </c>
      <c r="U577" s="43">
        <f t="shared" si="147"/>
        <v>0</v>
      </c>
      <c r="V577" s="43">
        <f t="shared" si="147"/>
        <v>0</v>
      </c>
      <c r="W577" s="42">
        <f t="shared" si="147"/>
        <v>0</v>
      </c>
      <c r="Y577" s="457" t="s">
        <v>675</v>
      </c>
      <c r="Z577" s="485"/>
      <c r="AA577" s="489"/>
      <c r="AB577" s="491"/>
    </row>
    <row r="578" spans="1:28" outlineLevel="1" x14ac:dyDescent="0.2">
      <c r="A578" s="340"/>
      <c r="B578" s="35"/>
      <c r="C578" s="33"/>
      <c r="D578" s="33"/>
      <c r="E578" s="34"/>
      <c r="F578" s="168" t="s">
        <v>83</v>
      </c>
      <c r="G578" s="181">
        <f>G49</f>
        <v>0</v>
      </c>
      <c r="H578" s="182">
        <f>G578*(1-VLOOKUP($F578,SHT,2,FALSE))+$H49*VLOOKUP($F578,SHT,2,FALSE)</f>
        <v>0</v>
      </c>
      <c r="I578" s="171">
        <f t="shared" ref="I578:V578" si="148">I49*VLOOKUP($F578,SHT,2,FALSE)</f>
        <v>0</v>
      </c>
      <c r="J578" s="171">
        <f t="shared" si="148"/>
        <v>0</v>
      </c>
      <c r="K578" s="188">
        <f t="shared" si="148"/>
        <v>0</v>
      </c>
      <c r="L578" s="172">
        <f t="shared" si="148"/>
        <v>0</v>
      </c>
      <c r="M578" s="170">
        <f t="shared" si="148"/>
        <v>0</v>
      </c>
      <c r="N578" s="173">
        <f t="shared" si="148"/>
        <v>0</v>
      </c>
      <c r="O578" s="173">
        <f t="shared" si="148"/>
        <v>0</v>
      </c>
      <c r="P578" s="173">
        <f t="shared" si="148"/>
        <v>0</v>
      </c>
      <c r="Q578" s="173">
        <f t="shared" si="148"/>
        <v>0</v>
      </c>
      <c r="R578" s="173">
        <f t="shared" si="148"/>
        <v>0</v>
      </c>
      <c r="S578" s="173">
        <f t="shared" si="148"/>
        <v>0</v>
      </c>
      <c r="T578" s="173">
        <f t="shared" si="148"/>
        <v>0</v>
      </c>
      <c r="U578" s="170">
        <f t="shared" si="148"/>
        <v>0</v>
      </c>
      <c r="V578" s="174">
        <f t="shared" si="148"/>
        <v>0</v>
      </c>
      <c r="W578" s="54">
        <f>G578-SUM(H578:V578)</f>
        <v>0</v>
      </c>
      <c r="Y578" s="478" t="s">
        <v>677</v>
      </c>
      <c r="Z578" s="456" t="s">
        <v>678</v>
      </c>
      <c r="AA578" s="488"/>
      <c r="AB578" s="456" t="s">
        <v>674</v>
      </c>
    </row>
    <row r="579" spans="1:28" outlineLevel="1" x14ac:dyDescent="0.2">
      <c r="A579" s="340"/>
      <c r="B579" s="35"/>
      <c r="C579" s="33"/>
      <c r="D579" s="33"/>
      <c r="E579" s="34"/>
      <c r="F579" s="168" t="s">
        <v>85</v>
      </c>
      <c r="G579" s="181">
        <f>G50</f>
        <v>0</v>
      </c>
      <c r="H579" s="182">
        <f>G579*(1-VLOOKUP($F579,SHT,2,FALSE))+$H50*VLOOKUP($F579,SHT,2,FALSE)</f>
        <v>0</v>
      </c>
      <c r="I579" s="171">
        <f t="shared" ref="I579:V579" si="149">I50*VLOOKUP($F579,SHT,2,FALSE)</f>
        <v>0</v>
      </c>
      <c r="J579" s="171">
        <f t="shared" si="149"/>
        <v>0</v>
      </c>
      <c r="K579" s="188">
        <f t="shared" si="149"/>
        <v>0</v>
      </c>
      <c r="L579" s="172">
        <f t="shared" si="149"/>
        <v>0</v>
      </c>
      <c r="M579" s="170">
        <f t="shared" si="149"/>
        <v>0</v>
      </c>
      <c r="N579" s="173">
        <f t="shared" si="149"/>
        <v>0</v>
      </c>
      <c r="O579" s="173">
        <f t="shared" si="149"/>
        <v>0</v>
      </c>
      <c r="P579" s="173">
        <f t="shared" si="149"/>
        <v>0</v>
      </c>
      <c r="Q579" s="173">
        <f t="shared" si="149"/>
        <v>0</v>
      </c>
      <c r="R579" s="173">
        <f t="shared" si="149"/>
        <v>0</v>
      </c>
      <c r="S579" s="173">
        <f t="shared" si="149"/>
        <v>0</v>
      </c>
      <c r="T579" s="173">
        <f t="shared" si="149"/>
        <v>0</v>
      </c>
      <c r="U579" s="173">
        <f t="shared" si="149"/>
        <v>0</v>
      </c>
      <c r="V579" s="183">
        <f t="shared" si="149"/>
        <v>0</v>
      </c>
      <c r="W579" s="54">
        <f>G579-SUM(H579:V579)</f>
        <v>0</v>
      </c>
      <c r="Y579" s="478" t="s">
        <v>677</v>
      </c>
      <c r="Z579" s="456" t="s">
        <v>678</v>
      </c>
      <c r="AA579" s="488"/>
      <c r="AB579" s="456" t="s">
        <v>674</v>
      </c>
    </row>
    <row r="580" spans="1:28" x14ac:dyDescent="0.2">
      <c r="A580" s="340"/>
      <c r="B580" s="35"/>
      <c r="C580" s="33"/>
      <c r="D580" s="33"/>
      <c r="E580" s="34" t="s">
        <v>87</v>
      </c>
      <c r="F580" s="34"/>
      <c r="G580" s="76">
        <f t="shared" ref="G580:W580" si="150">SUBTOTAL(9,G581:G583)</f>
        <v>0</v>
      </c>
      <c r="H580" s="73">
        <f t="shared" si="150"/>
        <v>0</v>
      </c>
      <c r="I580" s="73">
        <f t="shared" si="150"/>
        <v>0</v>
      </c>
      <c r="J580" s="73">
        <f t="shared" si="150"/>
        <v>0</v>
      </c>
      <c r="K580" s="74">
        <f t="shared" si="150"/>
        <v>0</v>
      </c>
      <c r="L580" s="43">
        <f t="shared" si="150"/>
        <v>0</v>
      </c>
      <c r="M580" s="43">
        <f t="shared" si="150"/>
        <v>0</v>
      </c>
      <c r="N580" s="43">
        <f t="shared" si="150"/>
        <v>0</v>
      </c>
      <c r="O580" s="43">
        <f t="shared" si="150"/>
        <v>0</v>
      </c>
      <c r="P580" s="43">
        <f t="shared" si="150"/>
        <v>0</v>
      </c>
      <c r="Q580" s="43">
        <f t="shared" si="150"/>
        <v>0</v>
      </c>
      <c r="R580" s="43">
        <f t="shared" si="150"/>
        <v>0</v>
      </c>
      <c r="S580" s="43">
        <f t="shared" si="150"/>
        <v>0</v>
      </c>
      <c r="T580" s="43">
        <f t="shared" si="150"/>
        <v>0</v>
      </c>
      <c r="U580" s="43">
        <f t="shared" si="150"/>
        <v>0</v>
      </c>
      <c r="V580" s="43">
        <f t="shared" si="150"/>
        <v>0</v>
      </c>
      <c r="W580" s="42">
        <f t="shared" si="150"/>
        <v>0</v>
      </c>
      <c r="Y580" s="457" t="s">
        <v>675</v>
      </c>
      <c r="Z580" s="485"/>
      <c r="AA580" s="489"/>
      <c r="AB580" s="491"/>
    </row>
    <row r="581" spans="1:28" outlineLevel="1" x14ac:dyDescent="0.2">
      <c r="A581" s="340"/>
      <c r="B581" s="35"/>
      <c r="C581" s="33"/>
      <c r="D581" s="33"/>
      <c r="E581" s="34"/>
      <c r="F581" s="168" t="s">
        <v>88</v>
      </c>
      <c r="G581" s="181">
        <f>G52</f>
        <v>0</v>
      </c>
      <c r="H581" s="182">
        <f>G581*(1-VLOOKUP($F581,SHT,2,FALSE))+$H52*VLOOKUP($F581,SHT,2,FALSE)</f>
        <v>0</v>
      </c>
      <c r="I581" s="171">
        <f t="shared" ref="I581:V581" si="151">I52*VLOOKUP($F581,SHT,2,FALSE)</f>
        <v>0</v>
      </c>
      <c r="J581" s="171">
        <f t="shared" si="151"/>
        <v>0</v>
      </c>
      <c r="K581" s="188">
        <f t="shared" si="151"/>
        <v>0</v>
      </c>
      <c r="L581" s="170">
        <f t="shared" si="151"/>
        <v>0</v>
      </c>
      <c r="M581" s="173">
        <f t="shared" si="151"/>
        <v>0</v>
      </c>
      <c r="N581" s="173">
        <f t="shared" si="151"/>
        <v>0</v>
      </c>
      <c r="O581" s="173">
        <f t="shared" si="151"/>
        <v>0</v>
      </c>
      <c r="P581" s="173">
        <f t="shared" si="151"/>
        <v>0</v>
      </c>
      <c r="Q581" s="173">
        <f t="shared" si="151"/>
        <v>0</v>
      </c>
      <c r="R581" s="173">
        <f t="shared" si="151"/>
        <v>0</v>
      </c>
      <c r="S581" s="173">
        <f t="shared" si="151"/>
        <v>0</v>
      </c>
      <c r="T581" s="173">
        <f t="shared" si="151"/>
        <v>0</v>
      </c>
      <c r="U581" s="173">
        <f t="shared" si="151"/>
        <v>0</v>
      </c>
      <c r="V581" s="183">
        <f t="shared" si="151"/>
        <v>0</v>
      </c>
      <c r="W581" s="54">
        <f>G581-SUM(H581:V581)</f>
        <v>0</v>
      </c>
      <c r="Y581" s="478" t="s">
        <v>677</v>
      </c>
      <c r="Z581" s="456" t="s">
        <v>678</v>
      </c>
      <c r="AA581" s="488"/>
      <c r="AB581" s="456" t="s">
        <v>674</v>
      </c>
    </row>
    <row r="582" spans="1:28" outlineLevel="1" x14ac:dyDescent="0.2">
      <c r="A582" s="340"/>
      <c r="B582" s="35"/>
      <c r="C582" s="33"/>
      <c r="D582" s="33"/>
      <c r="E582" s="34"/>
      <c r="F582" s="168" t="s">
        <v>90</v>
      </c>
      <c r="G582" s="181">
        <f>G53</f>
        <v>0</v>
      </c>
      <c r="H582" s="182">
        <f>G582*(1-VLOOKUP($F582,SHT,2,FALSE))+$H53*VLOOKUP($F582,SHT,2,FALSE)</f>
        <v>0</v>
      </c>
      <c r="I582" s="171">
        <f t="shared" ref="I582:V582" si="152">I53*VLOOKUP($F582,SHT,2,FALSE)</f>
        <v>0</v>
      </c>
      <c r="J582" s="171">
        <f t="shared" si="152"/>
        <v>0</v>
      </c>
      <c r="K582" s="188">
        <f t="shared" si="152"/>
        <v>0</v>
      </c>
      <c r="L582" s="170">
        <f t="shared" si="152"/>
        <v>0</v>
      </c>
      <c r="M582" s="173">
        <f t="shared" si="152"/>
        <v>0</v>
      </c>
      <c r="N582" s="173">
        <f t="shared" si="152"/>
        <v>0</v>
      </c>
      <c r="O582" s="173">
        <f t="shared" si="152"/>
        <v>0</v>
      </c>
      <c r="P582" s="173">
        <f t="shared" si="152"/>
        <v>0</v>
      </c>
      <c r="Q582" s="173">
        <f t="shared" si="152"/>
        <v>0</v>
      </c>
      <c r="R582" s="173">
        <f t="shared" si="152"/>
        <v>0</v>
      </c>
      <c r="S582" s="173">
        <f t="shared" si="152"/>
        <v>0</v>
      </c>
      <c r="T582" s="173">
        <f t="shared" si="152"/>
        <v>0</v>
      </c>
      <c r="U582" s="170">
        <f t="shared" si="152"/>
        <v>0</v>
      </c>
      <c r="V582" s="174">
        <f t="shared" si="152"/>
        <v>0</v>
      </c>
      <c r="W582" s="54">
        <f>G582-SUM(H582:V582)</f>
        <v>0</v>
      </c>
      <c r="Y582" s="478" t="s">
        <v>677</v>
      </c>
      <c r="Z582" s="456" t="s">
        <v>678</v>
      </c>
      <c r="AA582" s="488"/>
      <c r="AB582" s="456" t="s">
        <v>674</v>
      </c>
    </row>
    <row r="583" spans="1:28" outlineLevel="1" x14ac:dyDescent="0.2">
      <c r="A583" s="340"/>
      <c r="B583" s="35"/>
      <c r="C583" s="33"/>
      <c r="D583" s="33"/>
      <c r="E583" s="34"/>
      <c r="F583" s="168" t="s">
        <v>92</v>
      </c>
      <c r="G583" s="181">
        <f>G54</f>
        <v>0</v>
      </c>
      <c r="H583" s="182">
        <f>G583*(1-VLOOKUP($F583,SHT,2,FALSE))+$H54*VLOOKUP($F583,SHT,2,FALSE)</f>
        <v>0</v>
      </c>
      <c r="I583" s="171">
        <f t="shared" ref="I583:V583" si="153">I54*VLOOKUP($F583,SHT,2,FALSE)</f>
        <v>0</v>
      </c>
      <c r="J583" s="171">
        <f t="shared" si="153"/>
        <v>0</v>
      </c>
      <c r="K583" s="188">
        <f t="shared" si="153"/>
        <v>0</v>
      </c>
      <c r="L583" s="170">
        <f t="shared" si="153"/>
        <v>0</v>
      </c>
      <c r="M583" s="173">
        <f t="shared" si="153"/>
        <v>0</v>
      </c>
      <c r="N583" s="173">
        <f t="shared" si="153"/>
        <v>0</v>
      </c>
      <c r="O583" s="173">
        <f t="shared" si="153"/>
        <v>0</v>
      </c>
      <c r="P583" s="173">
        <f t="shared" si="153"/>
        <v>0</v>
      </c>
      <c r="Q583" s="173">
        <f t="shared" si="153"/>
        <v>0</v>
      </c>
      <c r="R583" s="173">
        <f t="shared" si="153"/>
        <v>0</v>
      </c>
      <c r="S583" s="173">
        <f t="shared" si="153"/>
        <v>0</v>
      </c>
      <c r="T583" s="173">
        <f t="shared" si="153"/>
        <v>0</v>
      </c>
      <c r="U583" s="170">
        <f t="shared" si="153"/>
        <v>0</v>
      </c>
      <c r="V583" s="174">
        <f t="shared" si="153"/>
        <v>0</v>
      </c>
      <c r="W583" s="54">
        <f>G583-SUM(H583:V583)</f>
        <v>0</v>
      </c>
      <c r="Y583" s="478" t="s">
        <v>677</v>
      </c>
      <c r="Z583" s="456" t="s">
        <v>678</v>
      </c>
      <c r="AA583" s="488"/>
      <c r="AB583" s="489"/>
    </row>
    <row r="584" spans="1:28" x14ac:dyDescent="0.2">
      <c r="A584" s="340"/>
      <c r="B584" s="35"/>
      <c r="C584" s="33"/>
      <c r="D584" s="33"/>
      <c r="E584" s="34" t="s">
        <v>94</v>
      </c>
      <c r="F584" s="34"/>
      <c r="G584" s="76">
        <f t="shared" ref="G584:W584" si="154">SUBTOTAL(9,G585:G585)</f>
        <v>0</v>
      </c>
      <c r="H584" s="77">
        <f t="shared" si="154"/>
        <v>0</v>
      </c>
      <c r="I584" s="73">
        <f t="shared" si="154"/>
        <v>0</v>
      </c>
      <c r="J584" s="73">
        <f t="shared" si="154"/>
        <v>0</v>
      </c>
      <c r="K584" s="74">
        <f t="shared" si="154"/>
        <v>0</v>
      </c>
      <c r="L584" s="43">
        <f t="shared" si="154"/>
        <v>0</v>
      </c>
      <c r="M584" s="43">
        <f t="shared" si="154"/>
        <v>0</v>
      </c>
      <c r="N584" s="43">
        <f t="shared" si="154"/>
        <v>0</v>
      </c>
      <c r="O584" s="43">
        <f t="shared" si="154"/>
        <v>0</v>
      </c>
      <c r="P584" s="43">
        <f t="shared" si="154"/>
        <v>0</v>
      </c>
      <c r="Q584" s="43">
        <f t="shared" si="154"/>
        <v>0</v>
      </c>
      <c r="R584" s="43">
        <f t="shared" si="154"/>
        <v>0</v>
      </c>
      <c r="S584" s="43">
        <f t="shared" si="154"/>
        <v>0</v>
      </c>
      <c r="T584" s="43">
        <f t="shared" si="154"/>
        <v>0</v>
      </c>
      <c r="U584" s="43">
        <f t="shared" si="154"/>
        <v>0</v>
      </c>
      <c r="V584" s="43">
        <f t="shared" si="154"/>
        <v>0</v>
      </c>
      <c r="W584" s="42">
        <f t="shared" si="154"/>
        <v>0</v>
      </c>
      <c r="Y584" s="457" t="s">
        <v>675</v>
      </c>
      <c r="Z584" s="485"/>
      <c r="AA584" s="489"/>
      <c r="AB584" s="489"/>
    </row>
    <row r="585" spans="1:28" outlineLevel="1" x14ac:dyDescent="0.2">
      <c r="A585" s="340"/>
      <c r="B585" s="35"/>
      <c r="C585" s="33"/>
      <c r="D585" s="33"/>
      <c r="E585" s="34"/>
      <c r="F585" s="168" t="s">
        <v>94</v>
      </c>
      <c r="G585" s="181">
        <f>G56</f>
        <v>0</v>
      </c>
      <c r="H585" s="182">
        <f>G585*(1-VLOOKUP($F585,SHT,2,FALSE))+$H56*VLOOKUP($F585,SHT,2,FALSE)</f>
        <v>0</v>
      </c>
      <c r="I585" s="171">
        <f t="shared" ref="I585:V585" si="155">I56*VLOOKUP($F585,SHT,2,FALSE)</f>
        <v>0</v>
      </c>
      <c r="J585" s="171">
        <f t="shared" si="155"/>
        <v>0</v>
      </c>
      <c r="K585" s="188">
        <f t="shared" si="155"/>
        <v>0</v>
      </c>
      <c r="L585" s="186">
        <f t="shared" si="155"/>
        <v>0</v>
      </c>
      <c r="M585" s="173">
        <f t="shared" si="155"/>
        <v>0</v>
      </c>
      <c r="N585" s="173">
        <f t="shared" si="155"/>
        <v>0</v>
      </c>
      <c r="O585" s="173">
        <f t="shared" si="155"/>
        <v>0</v>
      </c>
      <c r="P585" s="173">
        <f t="shared" si="155"/>
        <v>0</v>
      </c>
      <c r="Q585" s="173">
        <f t="shared" si="155"/>
        <v>0</v>
      </c>
      <c r="R585" s="173">
        <f t="shared" si="155"/>
        <v>0</v>
      </c>
      <c r="S585" s="173">
        <f t="shared" si="155"/>
        <v>0</v>
      </c>
      <c r="T585" s="173">
        <f t="shared" si="155"/>
        <v>0</v>
      </c>
      <c r="U585" s="170">
        <f t="shared" si="155"/>
        <v>0</v>
      </c>
      <c r="V585" s="174">
        <f t="shared" si="155"/>
        <v>0</v>
      </c>
      <c r="W585" s="54">
        <f>G585-SUM(H585:V585)</f>
        <v>0</v>
      </c>
      <c r="Y585" s="478" t="s">
        <v>677</v>
      </c>
      <c r="Z585" s="456" t="s">
        <v>678</v>
      </c>
      <c r="AA585" s="488"/>
      <c r="AB585" s="489"/>
    </row>
    <row r="586" spans="1:28" x14ac:dyDescent="0.2">
      <c r="A586" s="340"/>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6"/>
      <c r="Z586" s="487"/>
      <c r="AA586" s="489"/>
      <c r="AB586" s="489"/>
    </row>
    <row r="587" spans="1:28" x14ac:dyDescent="0.2">
      <c r="A587" s="340"/>
      <c r="B587" s="35"/>
      <c r="C587" s="33"/>
      <c r="D587" s="33"/>
      <c r="E587" s="34" t="s">
        <v>97</v>
      </c>
      <c r="F587" s="34"/>
      <c r="G587" s="76">
        <f t="shared" ref="G587:W587" si="156">SUBTOTAL(9,G588:G589)</f>
        <v>0</v>
      </c>
      <c r="H587" s="77">
        <f t="shared" si="156"/>
        <v>0</v>
      </c>
      <c r="I587" s="73">
        <f t="shared" si="156"/>
        <v>0</v>
      </c>
      <c r="J587" s="73">
        <f t="shared" si="156"/>
        <v>0</v>
      </c>
      <c r="K587" s="74">
        <f t="shared" si="156"/>
        <v>0</v>
      </c>
      <c r="L587" s="43">
        <f t="shared" si="156"/>
        <v>0</v>
      </c>
      <c r="M587" s="43">
        <f t="shared" si="156"/>
        <v>0</v>
      </c>
      <c r="N587" s="43">
        <f t="shared" si="156"/>
        <v>0</v>
      </c>
      <c r="O587" s="43">
        <f t="shared" si="156"/>
        <v>0</v>
      </c>
      <c r="P587" s="43">
        <f t="shared" si="156"/>
        <v>0</v>
      </c>
      <c r="Q587" s="43">
        <f t="shared" si="156"/>
        <v>0</v>
      </c>
      <c r="R587" s="43">
        <f t="shared" si="156"/>
        <v>0</v>
      </c>
      <c r="S587" s="43">
        <f t="shared" si="156"/>
        <v>0</v>
      </c>
      <c r="T587" s="43">
        <f t="shared" si="156"/>
        <v>0</v>
      </c>
      <c r="U587" s="43">
        <f t="shared" si="156"/>
        <v>0</v>
      </c>
      <c r="V587" s="43">
        <f t="shared" si="156"/>
        <v>0</v>
      </c>
      <c r="W587" s="42">
        <f t="shared" si="156"/>
        <v>0</v>
      </c>
      <c r="Y587" s="457" t="s">
        <v>675</v>
      </c>
      <c r="Z587" s="491"/>
      <c r="AA587" s="489"/>
      <c r="AB587" s="489"/>
    </row>
    <row r="588" spans="1:28" outlineLevel="1" x14ac:dyDescent="0.2">
      <c r="A588" s="340"/>
      <c r="B588" s="35"/>
      <c r="C588" s="33"/>
      <c r="D588" s="33"/>
      <c r="E588" s="34"/>
      <c r="F588" s="168" t="s">
        <v>98</v>
      </c>
      <c r="G588" s="181">
        <f>G59</f>
        <v>0</v>
      </c>
      <c r="H588" s="182">
        <f>G588*(1-VLOOKUP($F588,SHT,2,FALSE))+$H59*VLOOKUP($F588,SHT,2,FALSE)</f>
        <v>0</v>
      </c>
      <c r="I588" s="171">
        <f t="shared" ref="I588:V588" si="157">I59*VLOOKUP($F588,SHT,2,FALSE)</f>
        <v>0</v>
      </c>
      <c r="J588" s="171">
        <f t="shared" si="157"/>
        <v>0</v>
      </c>
      <c r="K588" s="188">
        <f t="shared" si="157"/>
        <v>0</v>
      </c>
      <c r="L588" s="187">
        <f t="shared" si="157"/>
        <v>0</v>
      </c>
      <c r="M588" s="173">
        <f t="shared" si="157"/>
        <v>0</v>
      </c>
      <c r="N588" s="173">
        <f t="shared" si="157"/>
        <v>0</v>
      </c>
      <c r="O588" s="173">
        <f t="shared" si="157"/>
        <v>0</v>
      </c>
      <c r="P588" s="173">
        <f t="shared" si="157"/>
        <v>0</v>
      </c>
      <c r="Q588" s="173">
        <f t="shared" si="157"/>
        <v>0</v>
      </c>
      <c r="R588" s="173">
        <f t="shared" si="157"/>
        <v>0</v>
      </c>
      <c r="S588" s="173">
        <f t="shared" si="157"/>
        <v>0</v>
      </c>
      <c r="T588" s="170">
        <f t="shared" si="157"/>
        <v>0</v>
      </c>
      <c r="U588" s="173">
        <f t="shared" si="157"/>
        <v>0</v>
      </c>
      <c r="V588" s="174">
        <f t="shared" si="157"/>
        <v>0</v>
      </c>
      <c r="W588" s="54">
        <f>G588-SUM(H588:V588)</f>
        <v>0</v>
      </c>
      <c r="Y588" s="478" t="s">
        <v>677</v>
      </c>
      <c r="Z588" s="456" t="s">
        <v>678</v>
      </c>
      <c r="AA588" s="488"/>
      <c r="AB588" s="491"/>
    </row>
    <row r="589" spans="1:28" outlineLevel="1" x14ac:dyDescent="0.2">
      <c r="A589" s="340"/>
      <c r="B589" s="35"/>
      <c r="C589" s="33"/>
      <c r="D589" s="33"/>
      <c r="E589" s="34"/>
      <c r="F589" s="168" t="s">
        <v>100</v>
      </c>
      <c r="G589" s="181">
        <f>G60</f>
        <v>0</v>
      </c>
      <c r="H589" s="182">
        <f>G589*(1-VLOOKUP($F589,SHT,2,FALSE))+$H60*VLOOKUP($F589,SHT,2,FALSE)</f>
        <v>0</v>
      </c>
      <c r="I589" s="171">
        <f t="shared" ref="I589:V589" si="158">I60*VLOOKUP($F589,SHT,2,FALSE)</f>
        <v>0</v>
      </c>
      <c r="J589" s="171">
        <f t="shared" si="158"/>
        <v>0</v>
      </c>
      <c r="K589" s="188">
        <f t="shared" si="158"/>
        <v>0</v>
      </c>
      <c r="L589" s="187">
        <f t="shared" si="158"/>
        <v>0</v>
      </c>
      <c r="M589" s="173">
        <f t="shared" si="158"/>
        <v>0</v>
      </c>
      <c r="N589" s="173">
        <f t="shared" si="158"/>
        <v>0</v>
      </c>
      <c r="O589" s="173">
        <f t="shared" si="158"/>
        <v>0</v>
      </c>
      <c r="P589" s="173">
        <f t="shared" si="158"/>
        <v>0</v>
      </c>
      <c r="Q589" s="173">
        <f t="shared" si="158"/>
        <v>0</v>
      </c>
      <c r="R589" s="173">
        <f t="shared" si="158"/>
        <v>0</v>
      </c>
      <c r="S589" s="173">
        <f t="shared" si="158"/>
        <v>0</v>
      </c>
      <c r="T589" s="170">
        <f t="shared" si="158"/>
        <v>0</v>
      </c>
      <c r="U589" s="173">
        <f t="shared" si="158"/>
        <v>0</v>
      </c>
      <c r="V589" s="174">
        <f t="shared" si="158"/>
        <v>0</v>
      </c>
      <c r="W589" s="54">
        <f>G589-SUM(H589:V589)</f>
        <v>0</v>
      </c>
      <c r="Y589" s="478" t="s">
        <v>677</v>
      </c>
      <c r="Z589" s="456" t="s">
        <v>678</v>
      </c>
      <c r="AA589" s="488"/>
      <c r="AB589" s="456" t="s">
        <v>674</v>
      </c>
    </row>
    <row r="590" spans="1:28" x14ac:dyDescent="0.2">
      <c r="A590" s="340"/>
      <c r="B590" s="35"/>
      <c r="C590" s="33"/>
      <c r="D590" s="33"/>
      <c r="E590" s="34" t="s">
        <v>102</v>
      </c>
      <c r="F590" s="34"/>
      <c r="G590" s="76">
        <f t="shared" ref="G590:W590" si="159">SUBTOTAL(9,G591:G592)</f>
        <v>0</v>
      </c>
      <c r="H590" s="77">
        <f t="shared" si="159"/>
        <v>0</v>
      </c>
      <c r="I590" s="73">
        <f t="shared" si="159"/>
        <v>0</v>
      </c>
      <c r="J590" s="73">
        <f t="shared" si="159"/>
        <v>0</v>
      </c>
      <c r="K590" s="74">
        <f t="shared" si="159"/>
        <v>0</v>
      </c>
      <c r="L590" s="43">
        <f t="shared" si="159"/>
        <v>0</v>
      </c>
      <c r="M590" s="43">
        <f t="shared" si="159"/>
        <v>0</v>
      </c>
      <c r="N590" s="43">
        <f t="shared" si="159"/>
        <v>0</v>
      </c>
      <c r="O590" s="43">
        <f t="shared" si="159"/>
        <v>0</v>
      </c>
      <c r="P590" s="43">
        <f t="shared" si="159"/>
        <v>0</v>
      </c>
      <c r="Q590" s="43">
        <f t="shared" si="159"/>
        <v>0</v>
      </c>
      <c r="R590" s="43">
        <f t="shared" si="159"/>
        <v>0</v>
      </c>
      <c r="S590" s="43">
        <f t="shared" si="159"/>
        <v>0</v>
      </c>
      <c r="T590" s="43">
        <f t="shared" si="159"/>
        <v>0</v>
      </c>
      <c r="U590" s="43">
        <f t="shared" si="159"/>
        <v>0</v>
      </c>
      <c r="V590" s="43">
        <f t="shared" si="159"/>
        <v>0</v>
      </c>
      <c r="W590" s="42">
        <f t="shared" si="159"/>
        <v>0</v>
      </c>
      <c r="Y590" s="457" t="s">
        <v>675</v>
      </c>
      <c r="Z590" s="485"/>
      <c r="AA590" s="489"/>
      <c r="AB590" s="489"/>
    </row>
    <row r="591" spans="1:28" outlineLevel="1" x14ac:dyDescent="0.2">
      <c r="A591" s="340"/>
      <c r="B591" s="35"/>
      <c r="C591" s="33"/>
      <c r="D591" s="33"/>
      <c r="E591" s="34"/>
      <c r="F591" s="168" t="s">
        <v>103</v>
      </c>
      <c r="G591" s="181">
        <f>G62</f>
        <v>0</v>
      </c>
      <c r="H591" s="182">
        <f>G591*(1-VLOOKUP($F591,SHT,2,FALSE))+$H62*VLOOKUP($F591,SHT,2,FALSE)</f>
        <v>0</v>
      </c>
      <c r="I591" s="171">
        <f t="shared" ref="I591:V591" si="160">I62*VLOOKUP($F591,SHT,2,FALSE)</f>
        <v>0</v>
      </c>
      <c r="J591" s="171">
        <f t="shared" si="160"/>
        <v>0</v>
      </c>
      <c r="K591" s="188">
        <f t="shared" si="160"/>
        <v>0</v>
      </c>
      <c r="L591" s="187">
        <f t="shared" si="160"/>
        <v>0</v>
      </c>
      <c r="M591" s="173">
        <f t="shared" si="160"/>
        <v>0</v>
      </c>
      <c r="N591" s="173">
        <f t="shared" si="160"/>
        <v>0</v>
      </c>
      <c r="O591" s="173">
        <f t="shared" si="160"/>
        <v>0</v>
      </c>
      <c r="P591" s="173">
        <f t="shared" si="160"/>
        <v>0</v>
      </c>
      <c r="Q591" s="173">
        <f t="shared" si="160"/>
        <v>0</v>
      </c>
      <c r="R591" s="173">
        <f t="shared" si="160"/>
        <v>0</v>
      </c>
      <c r="S591" s="173">
        <f t="shared" si="160"/>
        <v>0</v>
      </c>
      <c r="T591" s="173">
        <f t="shared" si="160"/>
        <v>0</v>
      </c>
      <c r="U591" s="170">
        <f t="shared" si="160"/>
        <v>0</v>
      </c>
      <c r="V591" s="174">
        <f t="shared" si="160"/>
        <v>0</v>
      </c>
      <c r="W591" s="54">
        <f>G591-SUM(H591:V591)</f>
        <v>0</v>
      </c>
      <c r="Y591" s="478" t="s">
        <v>677</v>
      </c>
      <c r="Z591" s="456" t="s">
        <v>678</v>
      </c>
      <c r="AA591" s="488"/>
      <c r="AB591" s="491"/>
    </row>
    <row r="592" spans="1:28" outlineLevel="1" x14ac:dyDescent="0.2">
      <c r="A592" s="340"/>
      <c r="B592" s="35"/>
      <c r="C592" s="33"/>
      <c r="D592" s="33"/>
      <c r="E592" s="34"/>
      <c r="F592" s="168" t="s">
        <v>105</v>
      </c>
      <c r="G592" s="181">
        <f>G63</f>
        <v>0</v>
      </c>
      <c r="H592" s="182">
        <f>G592*(1-VLOOKUP($F592,SHT,2,FALSE))+$H63*VLOOKUP($F592,SHT,2,FALSE)</f>
        <v>0</v>
      </c>
      <c r="I592" s="171">
        <f t="shared" ref="I592:V592" si="161">I63*VLOOKUP($F592,SHT,2,FALSE)</f>
        <v>0</v>
      </c>
      <c r="J592" s="171">
        <f t="shared" si="161"/>
        <v>0</v>
      </c>
      <c r="K592" s="188">
        <f t="shared" si="161"/>
        <v>0</v>
      </c>
      <c r="L592" s="187">
        <f t="shared" si="161"/>
        <v>0</v>
      </c>
      <c r="M592" s="173">
        <f t="shared" si="161"/>
        <v>0</v>
      </c>
      <c r="N592" s="173">
        <f t="shared" si="161"/>
        <v>0</v>
      </c>
      <c r="O592" s="173">
        <f t="shared" si="161"/>
        <v>0</v>
      </c>
      <c r="P592" s="173">
        <f t="shared" si="161"/>
        <v>0</v>
      </c>
      <c r="Q592" s="173">
        <f t="shared" si="161"/>
        <v>0</v>
      </c>
      <c r="R592" s="173">
        <f t="shared" si="161"/>
        <v>0</v>
      </c>
      <c r="S592" s="173">
        <f t="shared" si="161"/>
        <v>0</v>
      </c>
      <c r="T592" s="173">
        <f t="shared" si="161"/>
        <v>0</v>
      </c>
      <c r="U592" s="170">
        <f t="shared" si="161"/>
        <v>0</v>
      </c>
      <c r="V592" s="174">
        <f t="shared" si="161"/>
        <v>0</v>
      </c>
      <c r="W592" s="54">
        <f>G592-SUM(H592:V592)</f>
        <v>0</v>
      </c>
      <c r="Y592" s="478" t="s">
        <v>677</v>
      </c>
      <c r="Z592" s="456" t="s">
        <v>678</v>
      </c>
      <c r="AA592" s="488"/>
      <c r="AB592" s="456" t="s">
        <v>674</v>
      </c>
    </row>
    <row r="593" spans="1:28" x14ac:dyDescent="0.2">
      <c r="A593" s="340"/>
      <c r="B593" s="35"/>
      <c r="C593" s="33"/>
      <c r="D593" s="33"/>
      <c r="E593" s="34" t="s">
        <v>107</v>
      </c>
      <c r="F593" s="34"/>
      <c r="G593" s="76">
        <f t="shared" ref="G593:W593" si="162">SUBTOTAL(9,G594:G594)</f>
        <v>0</v>
      </c>
      <c r="H593" s="77">
        <f t="shared" si="162"/>
        <v>0</v>
      </c>
      <c r="I593" s="73">
        <f t="shared" si="162"/>
        <v>0</v>
      </c>
      <c r="J593" s="73">
        <f t="shared" si="162"/>
        <v>0</v>
      </c>
      <c r="K593" s="74">
        <f t="shared" si="162"/>
        <v>0</v>
      </c>
      <c r="L593" s="43">
        <f t="shared" si="162"/>
        <v>0</v>
      </c>
      <c r="M593" s="43">
        <f t="shared" si="162"/>
        <v>0</v>
      </c>
      <c r="N593" s="43">
        <f t="shared" si="162"/>
        <v>0</v>
      </c>
      <c r="O593" s="43">
        <f t="shared" si="162"/>
        <v>0</v>
      </c>
      <c r="P593" s="43">
        <f t="shared" si="162"/>
        <v>0</v>
      </c>
      <c r="Q593" s="43">
        <f t="shared" si="162"/>
        <v>0</v>
      </c>
      <c r="R593" s="43">
        <f t="shared" si="162"/>
        <v>0</v>
      </c>
      <c r="S593" s="43">
        <f t="shared" si="162"/>
        <v>0</v>
      </c>
      <c r="T593" s="43">
        <f t="shared" si="162"/>
        <v>0</v>
      </c>
      <c r="U593" s="43">
        <f t="shared" si="162"/>
        <v>0</v>
      </c>
      <c r="V593" s="43">
        <f t="shared" si="162"/>
        <v>0</v>
      </c>
      <c r="W593" s="42">
        <f t="shared" si="162"/>
        <v>0</v>
      </c>
      <c r="Y593" s="457" t="s">
        <v>675</v>
      </c>
      <c r="Z593" s="485"/>
      <c r="AA593" s="489"/>
      <c r="AB593" s="489"/>
    </row>
    <row r="594" spans="1:28" outlineLevel="1" x14ac:dyDescent="0.2">
      <c r="A594" s="340"/>
      <c r="B594" s="35"/>
      <c r="C594" s="33"/>
      <c r="D594" s="33"/>
      <c r="E594" s="34"/>
      <c r="F594" s="168" t="s">
        <v>107</v>
      </c>
      <c r="G594" s="181">
        <f>G65</f>
        <v>0</v>
      </c>
      <c r="H594" s="182">
        <f>G594*(1-VLOOKUP($F594,SHT,2,FALSE))+$H65*VLOOKUP($F594,SHT,2,FALSE)</f>
        <v>0</v>
      </c>
      <c r="I594" s="171">
        <f t="shared" ref="I594:V594" si="163">I65*VLOOKUP($F594,SHT,2,FALSE)</f>
        <v>0</v>
      </c>
      <c r="J594" s="171">
        <f t="shared" si="163"/>
        <v>0</v>
      </c>
      <c r="K594" s="188">
        <f t="shared" si="163"/>
        <v>0</v>
      </c>
      <c r="L594" s="187">
        <f t="shared" si="163"/>
        <v>0</v>
      </c>
      <c r="M594" s="173">
        <f t="shared" si="163"/>
        <v>0</v>
      </c>
      <c r="N594" s="173">
        <f t="shared" si="163"/>
        <v>0</v>
      </c>
      <c r="O594" s="173">
        <f t="shared" si="163"/>
        <v>0</v>
      </c>
      <c r="P594" s="173">
        <f t="shared" si="163"/>
        <v>0</v>
      </c>
      <c r="Q594" s="173">
        <f t="shared" si="163"/>
        <v>0</v>
      </c>
      <c r="R594" s="173">
        <f t="shared" si="163"/>
        <v>0</v>
      </c>
      <c r="S594" s="173">
        <f t="shared" si="163"/>
        <v>0</v>
      </c>
      <c r="T594" s="170">
        <f t="shared" si="163"/>
        <v>0</v>
      </c>
      <c r="U594" s="173">
        <f t="shared" si="163"/>
        <v>0</v>
      </c>
      <c r="V594" s="174">
        <f t="shared" si="163"/>
        <v>0</v>
      </c>
      <c r="W594" s="54">
        <f>G594-SUM(H594:V594)</f>
        <v>0</v>
      </c>
      <c r="Y594" s="478" t="s">
        <v>677</v>
      </c>
      <c r="Z594" s="456" t="s">
        <v>678</v>
      </c>
      <c r="AA594" s="488"/>
      <c r="AB594" s="489"/>
    </row>
    <row r="595" spans="1:28" x14ac:dyDescent="0.2">
      <c r="A595" s="340"/>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57" t="s">
        <v>675</v>
      </c>
      <c r="Z595" s="485"/>
      <c r="AA595" s="489"/>
      <c r="AB595" s="489"/>
    </row>
    <row r="596" spans="1:28" outlineLevel="1" x14ac:dyDescent="0.2">
      <c r="A596" s="340"/>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2" t="s">
        <v>679</v>
      </c>
      <c r="Z596" s="456" t="s">
        <v>680</v>
      </c>
      <c r="AA596" s="488"/>
      <c r="AB596" s="489"/>
    </row>
    <row r="597" spans="1:28" outlineLevel="1" x14ac:dyDescent="0.2">
      <c r="A597" s="340"/>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0" t="s">
        <v>681</v>
      </c>
      <c r="Z597" s="456" t="s">
        <v>680</v>
      </c>
      <c r="AA597" s="488"/>
      <c r="AB597" s="489"/>
    </row>
    <row r="598" spans="1:28" outlineLevel="1" x14ac:dyDescent="0.2">
      <c r="A598" s="340"/>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5" t="s">
        <v>682</v>
      </c>
      <c r="Z598" s="456" t="s">
        <v>192</v>
      </c>
      <c r="AA598" s="488"/>
      <c r="AB598" s="489"/>
    </row>
    <row r="599" spans="1:28" x14ac:dyDescent="0.2">
      <c r="A599" s="340"/>
      <c r="B599" s="35"/>
      <c r="C599" s="71"/>
      <c r="D599" s="33" t="s">
        <v>113</v>
      </c>
      <c r="E599" s="34"/>
      <c r="F599" s="34"/>
      <c r="G599" s="76">
        <f>SUBTOTAL(9,G600:G601)</f>
        <v>0</v>
      </c>
      <c r="H599" s="77">
        <f t="shared" ref="H599:V599" si="164">SUBTOTAL(9,H600:H601)</f>
        <v>0</v>
      </c>
      <c r="I599" s="73">
        <f t="shared" si="164"/>
        <v>0</v>
      </c>
      <c r="J599" s="73">
        <f t="shared" si="164"/>
        <v>0</v>
      </c>
      <c r="K599" s="74">
        <f t="shared" si="164"/>
        <v>0</v>
      </c>
      <c r="L599" s="43">
        <f t="shared" si="164"/>
        <v>0</v>
      </c>
      <c r="M599" s="43">
        <f t="shared" si="164"/>
        <v>0</v>
      </c>
      <c r="N599" s="43">
        <f t="shared" si="164"/>
        <v>0</v>
      </c>
      <c r="O599" s="43">
        <f t="shared" si="164"/>
        <v>0</v>
      </c>
      <c r="P599" s="43">
        <f t="shared" si="164"/>
        <v>0</v>
      </c>
      <c r="Q599" s="43">
        <f t="shared" si="164"/>
        <v>0</v>
      </c>
      <c r="R599" s="43">
        <f t="shared" si="164"/>
        <v>0</v>
      </c>
      <c r="S599" s="43">
        <f t="shared" si="164"/>
        <v>0</v>
      </c>
      <c r="T599" s="43">
        <f t="shared" si="164"/>
        <v>0</v>
      </c>
      <c r="U599" s="43">
        <f t="shared" si="164"/>
        <v>0</v>
      </c>
      <c r="V599" s="43">
        <f t="shared" si="164"/>
        <v>0</v>
      </c>
      <c r="W599" s="42">
        <f>SUBTOTAL(9,W600:W601)</f>
        <v>0</v>
      </c>
      <c r="Y599" s="457" t="s">
        <v>675</v>
      </c>
      <c r="Z599" s="485"/>
      <c r="AA599" s="489"/>
      <c r="AB599" s="489"/>
    </row>
    <row r="600" spans="1:28" outlineLevel="1" x14ac:dyDescent="0.2">
      <c r="A600" s="340"/>
      <c r="B600" s="35"/>
      <c r="C600" s="33"/>
      <c r="D600" s="33"/>
      <c r="E600" s="34"/>
      <c r="F600" s="168" t="s">
        <v>114</v>
      </c>
      <c r="G600" s="181">
        <f t="shared" ref="G600:V601" si="165">G71</f>
        <v>0</v>
      </c>
      <c r="H600" s="182">
        <f t="shared" si="165"/>
        <v>0</v>
      </c>
      <c r="I600" s="171">
        <f t="shared" si="165"/>
        <v>0</v>
      </c>
      <c r="J600" s="171">
        <f t="shared" si="165"/>
        <v>0</v>
      </c>
      <c r="K600" s="188">
        <f t="shared" si="165"/>
        <v>0</v>
      </c>
      <c r="L600" s="172">
        <f t="shared" si="165"/>
        <v>0</v>
      </c>
      <c r="M600" s="183">
        <f t="shared" si="165"/>
        <v>0</v>
      </c>
      <c r="N600" s="173">
        <f t="shared" si="165"/>
        <v>0</v>
      </c>
      <c r="O600" s="173">
        <f t="shared" si="165"/>
        <v>0</v>
      </c>
      <c r="P600" s="173">
        <f t="shared" si="165"/>
        <v>0</v>
      </c>
      <c r="Q600" s="173">
        <f t="shared" si="165"/>
        <v>0</v>
      </c>
      <c r="R600" s="173">
        <f t="shared" si="165"/>
        <v>0</v>
      </c>
      <c r="S600" s="173">
        <f t="shared" si="165"/>
        <v>0</v>
      </c>
      <c r="T600" s="170">
        <f t="shared" si="165"/>
        <v>0</v>
      </c>
      <c r="U600" s="173">
        <f t="shared" si="165"/>
        <v>0</v>
      </c>
      <c r="V600" s="174">
        <f t="shared" si="165"/>
        <v>0</v>
      </c>
      <c r="W600" s="54">
        <f>G600-SUM(H600:V600)</f>
        <v>0</v>
      </c>
      <c r="Y600" s="474" t="s">
        <v>676</v>
      </c>
      <c r="Z600" s="456" t="s">
        <v>192</v>
      </c>
      <c r="AA600" s="488"/>
      <c r="AB600" s="489"/>
    </row>
    <row r="601" spans="1:28" outlineLevel="1" x14ac:dyDescent="0.2">
      <c r="A601" s="340"/>
      <c r="B601" s="35"/>
      <c r="C601" s="33"/>
      <c r="D601" s="33"/>
      <c r="E601" s="34"/>
      <c r="F601" s="168" t="s">
        <v>116</v>
      </c>
      <c r="G601" s="181">
        <f t="shared" si="165"/>
        <v>0</v>
      </c>
      <c r="H601" s="182">
        <f t="shared" si="165"/>
        <v>0</v>
      </c>
      <c r="I601" s="171">
        <f t="shared" si="165"/>
        <v>0</v>
      </c>
      <c r="J601" s="171">
        <f t="shared" si="165"/>
        <v>0</v>
      </c>
      <c r="K601" s="188">
        <f t="shared" si="165"/>
        <v>0</v>
      </c>
      <c r="L601" s="172">
        <f t="shared" si="165"/>
        <v>0</v>
      </c>
      <c r="M601" s="183">
        <f t="shared" si="165"/>
        <v>0</v>
      </c>
      <c r="N601" s="173">
        <f t="shared" si="165"/>
        <v>0</v>
      </c>
      <c r="O601" s="173">
        <f t="shared" si="165"/>
        <v>0</v>
      </c>
      <c r="P601" s="173">
        <f t="shared" si="165"/>
        <v>0</v>
      </c>
      <c r="Q601" s="173">
        <f t="shared" si="165"/>
        <v>0</v>
      </c>
      <c r="R601" s="173">
        <f t="shared" si="165"/>
        <v>0</v>
      </c>
      <c r="S601" s="173">
        <f t="shared" si="165"/>
        <v>0</v>
      </c>
      <c r="T601" s="170">
        <f t="shared" si="165"/>
        <v>0</v>
      </c>
      <c r="U601" s="173">
        <f t="shared" si="165"/>
        <v>0</v>
      </c>
      <c r="V601" s="174">
        <f t="shared" si="165"/>
        <v>0</v>
      </c>
      <c r="W601" s="54">
        <f>G601-SUM(H601:V601)</f>
        <v>0</v>
      </c>
      <c r="Y601" s="474" t="s">
        <v>676</v>
      </c>
      <c r="Z601" s="456" t="s">
        <v>192</v>
      </c>
      <c r="AA601" s="488"/>
      <c r="AB601" s="489"/>
    </row>
    <row r="602" spans="1:28" x14ac:dyDescent="0.2">
      <c r="A602" s="340"/>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6"/>
      <c r="Z602" s="487"/>
      <c r="AA602" s="489"/>
      <c r="AB602" s="489"/>
    </row>
    <row r="603" spans="1:28" x14ac:dyDescent="0.2">
      <c r="A603" s="340"/>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88"/>
      <c r="Z603" s="489"/>
      <c r="AA603" s="489"/>
      <c r="AB603" s="489"/>
    </row>
    <row r="604" spans="1:28" x14ac:dyDescent="0.2">
      <c r="A604" s="340"/>
      <c r="B604" s="35"/>
      <c r="C604" s="33"/>
      <c r="D604" s="33"/>
      <c r="E604" s="34" t="s">
        <v>120</v>
      </c>
      <c r="F604" s="34"/>
      <c r="G604" s="76">
        <f>SUBTOTAL(9,G605:G608)</f>
        <v>0</v>
      </c>
      <c r="H604" s="77">
        <f>SUBTOTAL(9,H605:H608)</f>
        <v>0</v>
      </c>
      <c r="I604" s="73">
        <f t="shared" ref="I604:V604" si="166">SUBTOTAL(9,I605:I608)</f>
        <v>0</v>
      </c>
      <c r="J604" s="73">
        <f t="shared" si="166"/>
        <v>0</v>
      </c>
      <c r="K604" s="74">
        <f t="shared" si="166"/>
        <v>0</v>
      </c>
      <c r="L604" s="43">
        <f t="shared" si="166"/>
        <v>0</v>
      </c>
      <c r="M604" s="43">
        <f t="shared" si="166"/>
        <v>0</v>
      </c>
      <c r="N604" s="43">
        <f t="shared" si="166"/>
        <v>0</v>
      </c>
      <c r="O604" s="43">
        <f t="shared" si="166"/>
        <v>0</v>
      </c>
      <c r="P604" s="43">
        <f t="shared" si="166"/>
        <v>0</v>
      </c>
      <c r="Q604" s="43">
        <f t="shared" si="166"/>
        <v>0</v>
      </c>
      <c r="R604" s="43">
        <f t="shared" si="166"/>
        <v>0</v>
      </c>
      <c r="S604" s="43">
        <f t="shared" si="166"/>
        <v>0</v>
      </c>
      <c r="T604" s="43">
        <f t="shared" si="166"/>
        <v>0</v>
      </c>
      <c r="U604" s="43">
        <f t="shared" si="166"/>
        <v>0</v>
      </c>
      <c r="V604" s="43">
        <f t="shared" si="166"/>
        <v>0</v>
      </c>
      <c r="W604" s="42">
        <f>SUBTOTAL(9,W605:W608)</f>
        <v>0</v>
      </c>
      <c r="Y604" s="457" t="s">
        <v>675</v>
      </c>
      <c r="Z604" s="491"/>
      <c r="AA604" s="489"/>
      <c r="AB604" s="491"/>
    </row>
    <row r="605" spans="1:28" outlineLevel="1" x14ac:dyDescent="0.2">
      <c r="A605" s="340"/>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68" t="s">
        <v>683</v>
      </c>
      <c r="Z605" s="456" t="s">
        <v>678</v>
      </c>
      <c r="AA605" s="488"/>
      <c r="AB605" s="456" t="s">
        <v>674</v>
      </c>
    </row>
    <row r="606" spans="1:28" outlineLevel="1" x14ac:dyDescent="0.2">
      <c r="A606" s="340"/>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68" t="s">
        <v>683</v>
      </c>
      <c r="Z606" s="456" t="s">
        <v>678</v>
      </c>
      <c r="AA606" s="488"/>
      <c r="AB606" s="456" t="s">
        <v>674</v>
      </c>
    </row>
    <row r="607" spans="1:28" outlineLevel="1" x14ac:dyDescent="0.2">
      <c r="A607" s="340"/>
      <c r="B607" s="35"/>
      <c r="C607" s="34"/>
      <c r="D607" s="71"/>
      <c r="E607" s="71"/>
      <c r="F607" s="168" t="s">
        <v>125</v>
      </c>
      <c r="G607" s="181">
        <f>G78</f>
        <v>0</v>
      </c>
      <c r="H607" s="182">
        <f t="shared" ref="H607:V608" si="167">H78</f>
        <v>0</v>
      </c>
      <c r="I607" s="171">
        <f t="shared" si="167"/>
        <v>0</v>
      </c>
      <c r="J607" s="171">
        <f t="shared" si="167"/>
        <v>0</v>
      </c>
      <c r="K607" s="188">
        <f t="shared" si="167"/>
        <v>0</v>
      </c>
      <c r="L607" s="172">
        <f t="shared" si="167"/>
        <v>0</v>
      </c>
      <c r="M607" s="183">
        <f t="shared" si="167"/>
        <v>0</v>
      </c>
      <c r="N607" s="173">
        <f t="shared" si="167"/>
        <v>0</v>
      </c>
      <c r="O607" s="173">
        <f t="shared" si="167"/>
        <v>0</v>
      </c>
      <c r="P607" s="173">
        <f t="shared" si="167"/>
        <v>0</v>
      </c>
      <c r="Q607" s="173">
        <f t="shared" si="167"/>
        <v>0</v>
      </c>
      <c r="R607" s="173">
        <f t="shared" si="167"/>
        <v>0</v>
      </c>
      <c r="S607" s="173">
        <f t="shared" si="167"/>
        <v>0</v>
      </c>
      <c r="T607" s="170">
        <f t="shared" si="167"/>
        <v>0</v>
      </c>
      <c r="U607" s="173">
        <f t="shared" si="167"/>
        <v>0</v>
      </c>
      <c r="V607" s="174">
        <f t="shared" si="167"/>
        <v>0</v>
      </c>
      <c r="W607" s="54">
        <f>G607-SUM(H607:V607)</f>
        <v>0</v>
      </c>
      <c r="Y607" s="474" t="s">
        <v>676</v>
      </c>
      <c r="Z607" s="456" t="s">
        <v>192</v>
      </c>
      <c r="AA607" s="488"/>
      <c r="AB607" s="489"/>
    </row>
    <row r="608" spans="1:28" outlineLevel="1" x14ac:dyDescent="0.2">
      <c r="A608" s="340"/>
      <c r="B608" s="35"/>
      <c r="C608" s="34"/>
      <c r="D608" s="71"/>
      <c r="E608" s="71"/>
      <c r="F608" s="168" t="s">
        <v>127</v>
      </c>
      <c r="G608" s="181">
        <f>G79</f>
        <v>0</v>
      </c>
      <c r="H608" s="182">
        <f t="shared" si="167"/>
        <v>0</v>
      </c>
      <c r="I608" s="171">
        <f t="shared" si="167"/>
        <v>0</v>
      </c>
      <c r="J608" s="171">
        <f t="shared" si="167"/>
        <v>0</v>
      </c>
      <c r="K608" s="188">
        <f t="shared" si="167"/>
        <v>0</v>
      </c>
      <c r="L608" s="172">
        <f t="shared" si="167"/>
        <v>0</v>
      </c>
      <c r="M608" s="183">
        <f t="shared" si="167"/>
        <v>0</v>
      </c>
      <c r="N608" s="173">
        <f t="shared" si="167"/>
        <v>0</v>
      </c>
      <c r="O608" s="173">
        <f t="shared" si="167"/>
        <v>0</v>
      </c>
      <c r="P608" s="173">
        <f t="shared" si="167"/>
        <v>0</v>
      </c>
      <c r="Q608" s="173">
        <f t="shared" si="167"/>
        <v>0</v>
      </c>
      <c r="R608" s="173">
        <f t="shared" si="167"/>
        <v>0</v>
      </c>
      <c r="S608" s="173">
        <f t="shared" si="167"/>
        <v>0</v>
      </c>
      <c r="T608" s="170">
        <f t="shared" si="167"/>
        <v>0</v>
      </c>
      <c r="U608" s="173">
        <f t="shared" si="167"/>
        <v>0</v>
      </c>
      <c r="V608" s="174">
        <f t="shared" si="167"/>
        <v>0</v>
      </c>
      <c r="W608" s="54">
        <f>G608-SUM(H608:V608)</f>
        <v>0</v>
      </c>
      <c r="Y608" s="474" t="s">
        <v>676</v>
      </c>
      <c r="Z608" s="456" t="s">
        <v>192</v>
      </c>
      <c r="AA608" s="488"/>
      <c r="AB608" s="489"/>
    </row>
    <row r="609" spans="1:28" x14ac:dyDescent="0.2">
      <c r="A609" s="340"/>
      <c r="B609" s="35"/>
      <c r="C609" s="34"/>
      <c r="D609" s="71"/>
      <c r="E609" s="34" t="s">
        <v>129</v>
      </c>
      <c r="F609" s="34"/>
      <c r="G609" s="76">
        <f t="shared" ref="G609:W609" si="168">SUBTOTAL(9,G610:G611)</f>
        <v>0</v>
      </c>
      <c r="H609" s="77">
        <f t="shared" si="168"/>
        <v>0</v>
      </c>
      <c r="I609" s="73">
        <f t="shared" si="168"/>
        <v>0</v>
      </c>
      <c r="J609" s="73">
        <f t="shared" si="168"/>
        <v>0</v>
      </c>
      <c r="K609" s="74">
        <f t="shared" si="168"/>
        <v>0</v>
      </c>
      <c r="L609" s="43">
        <f t="shared" si="168"/>
        <v>0</v>
      </c>
      <c r="M609" s="43">
        <f t="shared" si="168"/>
        <v>0</v>
      </c>
      <c r="N609" s="43">
        <f t="shared" si="168"/>
        <v>0</v>
      </c>
      <c r="O609" s="43">
        <f t="shared" si="168"/>
        <v>0</v>
      </c>
      <c r="P609" s="43">
        <f t="shared" si="168"/>
        <v>0</v>
      </c>
      <c r="Q609" s="43">
        <f t="shared" si="168"/>
        <v>0</v>
      </c>
      <c r="R609" s="43">
        <f t="shared" si="168"/>
        <v>0</v>
      </c>
      <c r="S609" s="43">
        <f t="shared" si="168"/>
        <v>0</v>
      </c>
      <c r="T609" s="43">
        <f t="shared" si="168"/>
        <v>0</v>
      </c>
      <c r="U609" s="43">
        <f t="shared" si="168"/>
        <v>0</v>
      </c>
      <c r="V609" s="43">
        <f t="shared" si="168"/>
        <v>0</v>
      </c>
      <c r="W609" s="42">
        <f t="shared" si="168"/>
        <v>0</v>
      </c>
      <c r="Y609" s="457" t="s">
        <v>675</v>
      </c>
      <c r="Z609" s="485"/>
      <c r="AA609" s="489"/>
      <c r="AB609" s="489"/>
    </row>
    <row r="610" spans="1:28" outlineLevel="1" x14ac:dyDescent="0.2">
      <c r="A610" s="340"/>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5" t="s">
        <v>682</v>
      </c>
      <c r="Z610" s="456" t="s">
        <v>192</v>
      </c>
      <c r="AA610" s="488"/>
      <c r="AB610" s="489"/>
    </row>
    <row r="611" spans="1:28" outlineLevel="1" x14ac:dyDescent="0.2">
      <c r="A611" s="340"/>
      <c r="B611" s="35"/>
      <c r="C611" s="34"/>
      <c r="D611" s="71"/>
      <c r="E611" s="71"/>
      <c r="F611" s="168" t="s">
        <v>132</v>
      </c>
      <c r="G611" s="181">
        <f>G82</f>
        <v>0</v>
      </c>
      <c r="H611" s="182">
        <f>H82</f>
        <v>0</v>
      </c>
      <c r="I611" s="171">
        <f>I82</f>
        <v>0</v>
      </c>
      <c r="J611" s="171">
        <f>J82</f>
        <v>0</v>
      </c>
      <c r="K611" s="188">
        <f>K82</f>
        <v>0</v>
      </c>
      <c r="L611" s="172">
        <f t="shared" ref="L611:V611" si="169">IF($Y82="CONTRACTUAL",L82,SUM($H611:$K611))</f>
        <v>0</v>
      </c>
      <c r="M611" s="183">
        <f t="shared" si="169"/>
        <v>0</v>
      </c>
      <c r="N611" s="173">
        <f t="shared" si="169"/>
        <v>0</v>
      </c>
      <c r="O611" s="173">
        <f t="shared" si="169"/>
        <v>0</v>
      </c>
      <c r="P611" s="173">
        <f t="shared" si="169"/>
        <v>0</v>
      </c>
      <c r="Q611" s="173">
        <f t="shared" si="169"/>
        <v>0</v>
      </c>
      <c r="R611" s="173">
        <f t="shared" si="169"/>
        <v>0</v>
      </c>
      <c r="S611" s="173">
        <f t="shared" si="169"/>
        <v>0</v>
      </c>
      <c r="T611" s="170">
        <f t="shared" si="169"/>
        <v>0</v>
      </c>
      <c r="U611" s="173">
        <f t="shared" si="169"/>
        <v>0</v>
      </c>
      <c r="V611" s="174">
        <f t="shared" si="169"/>
        <v>0</v>
      </c>
      <c r="W611" s="54">
        <f>G611-SUM(H611:V611)</f>
        <v>0</v>
      </c>
      <c r="Y611" s="474" t="s">
        <v>676</v>
      </c>
      <c r="Z611" s="456" t="s">
        <v>192</v>
      </c>
      <c r="AA611" s="488"/>
      <c r="AB611" s="489"/>
    </row>
    <row r="612" spans="1:28" x14ac:dyDescent="0.2">
      <c r="A612" s="340"/>
      <c r="B612" s="35"/>
      <c r="C612" s="34"/>
      <c r="D612" s="71"/>
      <c r="E612" s="34" t="s">
        <v>134</v>
      </c>
      <c r="F612" s="34"/>
      <c r="G612" s="76">
        <f>SUBTOTAL(9,G613:G614)</f>
        <v>0</v>
      </c>
      <c r="H612" s="77">
        <f t="shared" ref="H612:W612" si="170">SUBTOTAL(9,H613:H614)</f>
        <v>0</v>
      </c>
      <c r="I612" s="73">
        <f t="shared" si="170"/>
        <v>0</v>
      </c>
      <c r="J612" s="73">
        <f t="shared" si="170"/>
        <v>0</v>
      </c>
      <c r="K612" s="74">
        <f t="shared" si="170"/>
        <v>0</v>
      </c>
      <c r="L612" s="43">
        <f t="shared" si="170"/>
        <v>0</v>
      </c>
      <c r="M612" s="43">
        <f t="shared" si="170"/>
        <v>0</v>
      </c>
      <c r="N612" s="43">
        <f t="shared" si="170"/>
        <v>0</v>
      </c>
      <c r="O612" s="43">
        <f t="shared" si="170"/>
        <v>0</v>
      </c>
      <c r="P612" s="43">
        <f t="shared" si="170"/>
        <v>0</v>
      </c>
      <c r="Q612" s="43">
        <f t="shared" si="170"/>
        <v>0</v>
      </c>
      <c r="R612" s="43">
        <f t="shared" si="170"/>
        <v>0</v>
      </c>
      <c r="S612" s="43">
        <f t="shared" si="170"/>
        <v>0</v>
      </c>
      <c r="T612" s="43">
        <f t="shared" si="170"/>
        <v>0</v>
      </c>
      <c r="U612" s="43">
        <f t="shared" si="170"/>
        <v>0</v>
      </c>
      <c r="V612" s="43">
        <f t="shared" si="170"/>
        <v>0</v>
      </c>
      <c r="W612" s="42">
        <f t="shared" si="170"/>
        <v>0</v>
      </c>
      <c r="Y612" s="457" t="s">
        <v>675</v>
      </c>
      <c r="Z612" s="485"/>
      <c r="AA612" s="489"/>
      <c r="AB612" s="489"/>
    </row>
    <row r="613" spans="1:28" outlineLevel="1" x14ac:dyDescent="0.2">
      <c r="A613" s="340"/>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5" t="s">
        <v>682</v>
      </c>
      <c r="Z613" s="456" t="s">
        <v>192</v>
      </c>
      <c r="AA613" s="488"/>
      <c r="AB613" s="489"/>
    </row>
    <row r="614" spans="1:28" outlineLevel="1" x14ac:dyDescent="0.2">
      <c r="A614" s="340"/>
      <c r="B614" s="35"/>
      <c r="C614" s="34"/>
      <c r="D614" s="71"/>
      <c r="E614" s="71"/>
      <c r="F614" s="168" t="s">
        <v>137</v>
      </c>
      <c r="G614" s="181">
        <f>G85</f>
        <v>0</v>
      </c>
      <c r="H614" s="182">
        <f>H85</f>
        <v>0</v>
      </c>
      <c r="I614" s="171">
        <f>I85</f>
        <v>0</v>
      </c>
      <c r="J614" s="171">
        <f>J85</f>
        <v>0</v>
      </c>
      <c r="K614" s="188">
        <f>K85</f>
        <v>0</v>
      </c>
      <c r="L614" s="187">
        <f t="shared" ref="L614:V614" si="171">IF($Y85="CONTRACTUAL",L85,SUM($H614:$K614))</f>
        <v>0</v>
      </c>
      <c r="M614" s="173">
        <f t="shared" si="171"/>
        <v>0</v>
      </c>
      <c r="N614" s="173">
        <f t="shared" si="171"/>
        <v>0</v>
      </c>
      <c r="O614" s="173">
        <f t="shared" si="171"/>
        <v>0</v>
      </c>
      <c r="P614" s="173">
        <f t="shared" si="171"/>
        <v>0</v>
      </c>
      <c r="Q614" s="173">
        <f t="shared" si="171"/>
        <v>0</v>
      </c>
      <c r="R614" s="173">
        <f t="shared" si="171"/>
        <v>0</v>
      </c>
      <c r="S614" s="173">
        <f t="shared" si="171"/>
        <v>0</v>
      </c>
      <c r="T614" s="170">
        <f t="shared" si="171"/>
        <v>0</v>
      </c>
      <c r="U614" s="173">
        <f t="shared" si="171"/>
        <v>0</v>
      </c>
      <c r="V614" s="174">
        <f t="shared" si="171"/>
        <v>0</v>
      </c>
      <c r="W614" s="54">
        <f>G614-SUM(H614:V614)</f>
        <v>0</v>
      </c>
      <c r="Y614" s="474" t="s">
        <v>676</v>
      </c>
      <c r="Z614" s="456" t="s">
        <v>192</v>
      </c>
      <c r="AA614" s="488"/>
      <c r="AB614" s="489"/>
    </row>
    <row r="615" spans="1:28" x14ac:dyDescent="0.2">
      <c r="A615" s="340"/>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6"/>
      <c r="Z615" s="487"/>
      <c r="AA615" s="489"/>
      <c r="AB615" s="489"/>
    </row>
    <row r="616" spans="1:28" x14ac:dyDescent="0.2">
      <c r="A616" s="340"/>
      <c r="B616" s="35"/>
      <c r="C616" s="33"/>
      <c r="D616" s="33"/>
      <c r="E616" s="34" t="s">
        <v>140</v>
      </c>
      <c r="F616" s="34"/>
      <c r="G616" s="76">
        <f>SUBTOTAL(9,G617:G620)</f>
        <v>0</v>
      </c>
      <c r="H616" s="77">
        <f t="shared" ref="H616:W616" si="172">SUBTOTAL(9,H617:H620)</f>
        <v>0</v>
      </c>
      <c r="I616" s="73">
        <f t="shared" si="172"/>
        <v>0</v>
      </c>
      <c r="J616" s="73">
        <f t="shared" si="172"/>
        <v>0</v>
      </c>
      <c r="K616" s="74">
        <f t="shared" si="172"/>
        <v>0</v>
      </c>
      <c r="L616" s="43">
        <f t="shared" si="172"/>
        <v>0</v>
      </c>
      <c r="M616" s="43">
        <f t="shared" si="172"/>
        <v>0</v>
      </c>
      <c r="N616" s="43">
        <f t="shared" si="172"/>
        <v>0</v>
      </c>
      <c r="O616" s="43">
        <f t="shared" si="172"/>
        <v>0</v>
      </c>
      <c r="P616" s="43">
        <f t="shared" si="172"/>
        <v>0</v>
      </c>
      <c r="Q616" s="43">
        <f t="shared" si="172"/>
        <v>0</v>
      </c>
      <c r="R616" s="43">
        <f t="shared" si="172"/>
        <v>0</v>
      </c>
      <c r="S616" s="43">
        <f t="shared" si="172"/>
        <v>0</v>
      </c>
      <c r="T616" s="43">
        <f t="shared" si="172"/>
        <v>0</v>
      </c>
      <c r="U616" s="43">
        <f t="shared" si="172"/>
        <v>0</v>
      </c>
      <c r="V616" s="43">
        <f t="shared" si="172"/>
        <v>0</v>
      </c>
      <c r="W616" s="42">
        <f t="shared" si="172"/>
        <v>0</v>
      </c>
      <c r="Y616" s="457" t="s">
        <v>675</v>
      </c>
      <c r="Z616" s="491"/>
      <c r="AA616" s="489"/>
      <c r="AB616" s="491"/>
    </row>
    <row r="617" spans="1:28" outlineLevel="1" x14ac:dyDescent="0.2">
      <c r="A617" s="340"/>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68" t="s">
        <v>683</v>
      </c>
      <c r="Z617" s="456" t="s">
        <v>678</v>
      </c>
      <c r="AA617" s="488"/>
      <c r="AB617" s="456" t="s">
        <v>674</v>
      </c>
    </row>
    <row r="618" spans="1:28" outlineLevel="1" x14ac:dyDescent="0.2">
      <c r="A618" s="340"/>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68" t="s">
        <v>683</v>
      </c>
      <c r="Z618" s="456" t="s">
        <v>678</v>
      </c>
      <c r="AA618" s="488"/>
      <c r="AB618" s="456" t="s">
        <v>674</v>
      </c>
    </row>
    <row r="619" spans="1:28" outlineLevel="1" x14ac:dyDescent="0.2">
      <c r="A619" s="340"/>
      <c r="B619" s="35"/>
      <c r="C619" s="34"/>
      <c r="D619" s="71"/>
      <c r="E619" s="71"/>
      <c r="F619" s="168" t="s">
        <v>145</v>
      </c>
      <c r="G619" s="181">
        <f>G90</f>
        <v>0</v>
      </c>
      <c r="H619" s="182">
        <f t="shared" ref="H619:V620" si="173">H90</f>
        <v>0</v>
      </c>
      <c r="I619" s="171">
        <f t="shared" si="173"/>
        <v>0</v>
      </c>
      <c r="J619" s="171">
        <f t="shared" si="173"/>
        <v>0</v>
      </c>
      <c r="K619" s="188">
        <f t="shared" si="173"/>
        <v>0</v>
      </c>
      <c r="L619" s="172">
        <f t="shared" si="173"/>
        <v>0</v>
      </c>
      <c r="M619" s="183">
        <f t="shared" si="173"/>
        <v>0</v>
      </c>
      <c r="N619" s="173">
        <f t="shared" si="173"/>
        <v>0</v>
      </c>
      <c r="O619" s="173">
        <f t="shared" si="173"/>
        <v>0</v>
      </c>
      <c r="P619" s="173">
        <f t="shared" si="173"/>
        <v>0</v>
      </c>
      <c r="Q619" s="173">
        <f t="shared" si="173"/>
        <v>0</v>
      </c>
      <c r="R619" s="173">
        <f t="shared" si="173"/>
        <v>0</v>
      </c>
      <c r="S619" s="173">
        <f t="shared" si="173"/>
        <v>0</v>
      </c>
      <c r="T619" s="170">
        <f t="shared" si="173"/>
        <v>0</v>
      </c>
      <c r="U619" s="173">
        <f t="shared" si="173"/>
        <v>0</v>
      </c>
      <c r="V619" s="174">
        <f t="shared" si="173"/>
        <v>0</v>
      </c>
      <c r="W619" s="54">
        <f>G619-SUM(H619:V619)</f>
        <v>0</v>
      </c>
      <c r="Y619" s="474" t="s">
        <v>676</v>
      </c>
      <c r="Z619" s="456" t="s">
        <v>192</v>
      </c>
      <c r="AA619" s="488"/>
      <c r="AB619" s="489"/>
    </row>
    <row r="620" spans="1:28" outlineLevel="1" x14ac:dyDescent="0.2">
      <c r="A620" s="340"/>
      <c r="B620" s="35"/>
      <c r="C620" s="34"/>
      <c r="D620" s="71"/>
      <c r="E620" s="71"/>
      <c r="F620" s="168" t="s">
        <v>147</v>
      </c>
      <c r="G620" s="181">
        <f>G91</f>
        <v>0</v>
      </c>
      <c r="H620" s="182">
        <f t="shared" si="173"/>
        <v>0</v>
      </c>
      <c r="I620" s="171">
        <f t="shared" si="173"/>
        <v>0</v>
      </c>
      <c r="J620" s="171">
        <f t="shared" si="173"/>
        <v>0</v>
      </c>
      <c r="K620" s="188">
        <f t="shared" si="173"/>
        <v>0</v>
      </c>
      <c r="L620" s="172">
        <f t="shared" si="173"/>
        <v>0</v>
      </c>
      <c r="M620" s="183">
        <f t="shared" si="173"/>
        <v>0</v>
      </c>
      <c r="N620" s="173">
        <f t="shared" si="173"/>
        <v>0</v>
      </c>
      <c r="O620" s="173">
        <f t="shared" si="173"/>
        <v>0</v>
      </c>
      <c r="P620" s="173">
        <f t="shared" si="173"/>
        <v>0</v>
      </c>
      <c r="Q620" s="173">
        <f t="shared" si="173"/>
        <v>0</v>
      </c>
      <c r="R620" s="173">
        <f t="shared" si="173"/>
        <v>0</v>
      </c>
      <c r="S620" s="173">
        <f t="shared" si="173"/>
        <v>0</v>
      </c>
      <c r="T620" s="170">
        <f t="shared" si="173"/>
        <v>0</v>
      </c>
      <c r="U620" s="173">
        <f t="shared" si="173"/>
        <v>0</v>
      </c>
      <c r="V620" s="174">
        <f t="shared" si="173"/>
        <v>0</v>
      </c>
      <c r="W620" s="54">
        <f>G620-SUM(H620:V620)</f>
        <v>0</v>
      </c>
      <c r="Y620" s="474" t="s">
        <v>676</v>
      </c>
      <c r="Z620" s="456" t="s">
        <v>192</v>
      </c>
      <c r="AA620" s="488"/>
      <c r="AB620" s="489"/>
    </row>
    <row r="621" spans="1:28" x14ac:dyDescent="0.2">
      <c r="A621" s="340"/>
      <c r="B621" s="35"/>
      <c r="C621" s="34"/>
      <c r="D621" s="71"/>
      <c r="E621" s="34" t="s">
        <v>149</v>
      </c>
      <c r="F621" s="34"/>
      <c r="G621" s="76">
        <f t="shared" ref="G621:W621" si="174">SUBTOTAL(9,G622:G623)</f>
        <v>0</v>
      </c>
      <c r="H621" s="77">
        <f t="shared" si="174"/>
        <v>0</v>
      </c>
      <c r="I621" s="73">
        <f t="shared" si="174"/>
        <v>0</v>
      </c>
      <c r="J621" s="73">
        <f t="shared" si="174"/>
        <v>0</v>
      </c>
      <c r="K621" s="74">
        <f t="shared" si="174"/>
        <v>0</v>
      </c>
      <c r="L621" s="43">
        <f t="shared" si="174"/>
        <v>0</v>
      </c>
      <c r="M621" s="43">
        <f t="shared" si="174"/>
        <v>0</v>
      </c>
      <c r="N621" s="43">
        <f t="shared" si="174"/>
        <v>0</v>
      </c>
      <c r="O621" s="43">
        <f t="shared" si="174"/>
        <v>0</v>
      </c>
      <c r="P621" s="43">
        <f t="shared" si="174"/>
        <v>0</v>
      </c>
      <c r="Q621" s="43">
        <f t="shared" si="174"/>
        <v>0</v>
      </c>
      <c r="R621" s="43">
        <f t="shared" si="174"/>
        <v>0</v>
      </c>
      <c r="S621" s="43">
        <f t="shared" si="174"/>
        <v>0</v>
      </c>
      <c r="T621" s="43">
        <f t="shared" si="174"/>
        <v>0</v>
      </c>
      <c r="U621" s="43">
        <f t="shared" si="174"/>
        <v>0</v>
      </c>
      <c r="V621" s="43">
        <f t="shared" si="174"/>
        <v>0</v>
      </c>
      <c r="W621" s="42">
        <f t="shared" si="174"/>
        <v>0</v>
      </c>
      <c r="Y621" s="457" t="s">
        <v>675</v>
      </c>
      <c r="Z621" s="485"/>
      <c r="AA621" s="489"/>
      <c r="AB621" s="489"/>
    </row>
    <row r="622" spans="1:28" outlineLevel="1" x14ac:dyDescent="0.2">
      <c r="A622" s="340"/>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5" t="s">
        <v>682</v>
      </c>
      <c r="Z622" s="456" t="s">
        <v>192</v>
      </c>
      <c r="AA622" s="488"/>
      <c r="AB622" s="489"/>
    </row>
    <row r="623" spans="1:28" outlineLevel="1" x14ac:dyDescent="0.2">
      <c r="A623" s="340"/>
      <c r="B623" s="35"/>
      <c r="C623" s="34"/>
      <c r="D623" s="71"/>
      <c r="E623" s="71"/>
      <c r="F623" s="168" t="s">
        <v>152</v>
      </c>
      <c r="G623" s="181">
        <f>G94</f>
        <v>0</v>
      </c>
      <c r="H623" s="182">
        <f>H94</f>
        <v>0</v>
      </c>
      <c r="I623" s="171">
        <f>I94</f>
        <v>0</v>
      </c>
      <c r="J623" s="171">
        <f>J94</f>
        <v>0</v>
      </c>
      <c r="K623" s="188">
        <f>K94</f>
        <v>0</v>
      </c>
      <c r="L623" s="172">
        <f t="shared" ref="L623:V623" si="175">IF($Y94="CONTRACTUAL",L94,SUM($H623:$K623))</f>
        <v>0</v>
      </c>
      <c r="M623" s="183">
        <f t="shared" si="175"/>
        <v>0</v>
      </c>
      <c r="N623" s="173">
        <f t="shared" si="175"/>
        <v>0</v>
      </c>
      <c r="O623" s="173">
        <f t="shared" si="175"/>
        <v>0</v>
      </c>
      <c r="P623" s="173">
        <f t="shared" si="175"/>
        <v>0</v>
      </c>
      <c r="Q623" s="173">
        <f t="shared" si="175"/>
        <v>0</v>
      </c>
      <c r="R623" s="173">
        <f t="shared" si="175"/>
        <v>0</v>
      </c>
      <c r="S623" s="173">
        <f t="shared" si="175"/>
        <v>0</v>
      </c>
      <c r="T623" s="170">
        <f t="shared" si="175"/>
        <v>0</v>
      </c>
      <c r="U623" s="173">
        <f t="shared" si="175"/>
        <v>0</v>
      </c>
      <c r="V623" s="174">
        <f t="shared" si="175"/>
        <v>0</v>
      </c>
      <c r="W623" s="54">
        <f>G623-SUM(H623:V623)</f>
        <v>0</v>
      </c>
      <c r="Y623" s="474" t="s">
        <v>676</v>
      </c>
      <c r="Z623" s="456" t="s">
        <v>192</v>
      </c>
      <c r="AA623" s="488"/>
      <c r="AB623" s="489"/>
    </row>
    <row r="624" spans="1:28" x14ac:dyDescent="0.2">
      <c r="A624" s="340"/>
      <c r="B624" s="35"/>
      <c r="C624" s="34"/>
      <c r="D624" s="71"/>
      <c r="E624" s="34" t="s">
        <v>154</v>
      </c>
      <c r="F624" s="34"/>
      <c r="G624" s="76">
        <f t="shared" ref="G624:W624" si="176">SUBTOTAL(9,G625:G626)</f>
        <v>0</v>
      </c>
      <c r="H624" s="77">
        <f t="shared" si="176"/>
        <v>0</v>
      </c>
      <c r="I624" s="73">
        <f t="shared" si="176"/>
        <v>0</v>
      </c>
      <c r="J624" s="73">
        <f t="shared" si="176"/>
        <v>0</v>
      </c>
      <c r="K624" s="74">
        <f t="shared" si="176"/>
        <v>0</v>
      </c>
      <c r="L624" s="43">
        <f t="shared" si="176"/>
        <v>0</v>
      </c>
      <c r="M624" s="43">
        <f t="shared" si="176"/>
        <v>0</v>
      </c>
      <c r="N624" s="43">
        <f t="shared" si="176"/>
        <v>0</v>
      </c>
      <c r="O624" s="43">
        <f t="shared" si="176"/>
        <v>0</v>
      </c>
      <c r="P624" s="43">
        <f t="shared" si="176"/>
        <v>0</v>
      </c>
      <c r="Q624" s="43">
        <f t="shared" si="176"/>
        <v>0</v>
      </c>
      <c r="R624" s="43">
        <f t="shared" si="176"/>
        <v>0</v>
      </c>
      <c r="S624" s="43">
        <f t="shared" si="176"/>
        <v>0</v>
      </c>
      <c r="T624" s="43">
        <f t="shared" si="176"/>
        <v>0</v>
      </c>
      <c r="U624" s="43">
        <f t="shared" si="176"/>
        <v>0</v>
      </c>
      <c r="V624" s="43">
        <f t="shared" si="176"/>
        <v>0</v>
      </c>
      <c r="W624" s="42">
        <f t="shared" si="176"/>
        <v>0</v>
      </c>
      <c r="Y624" s="457" t="s">
        <v>675</v>
      </c>
      <c r="Z624" s="485"/>
      <c r="AA624" s="489"/>
      <c r="AB624" s="489"/>
    </row>
    <row r="625" spans="1:28" outlineLevel="1" x14ac:dyDescent="0.2">
      <c r="A625" s="340"/>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5" t="s">
        <v>682</v>
      </c>
      <c r="Z625" s="456" t="s">
        <v>192</v>
      </c>
      <c r="AA625" s="488"/>
      <c r="AB625" s="489"/>
    </row>
    <row r="626" spans="1:28" outlineLevel="1" x14ac:dyDescent="0.2">
      <c r="A626" s="340"/>
      <c r="B626" s="35"/>
      <c r="C626" s="34"/>
      <c r="D626" s="71"/>
      <c r="E626" s="71"/>
      <c r="F626" s="168" t="s">
        <v>157</v>
      </c>
      <c r="G626" s="181">
        <f>G97</f>
        <v>0</v>
      </c>
      <c r="H626" s="182">
        <f>H97</f>
        <v>0</v>
      </c>
      <c r="I626" s="171">
        <f>I97</f>
        <v>0</v>
      </c>
      <c r="J626" s="171">
        <f>J97</f>
        <v>0</v>
      </c>
      <c r="K626" s="188">
        <f>K97</f>
        <v>0</v>
      </c>
      <c r="L626" s="172">
        <f t="shared" ref="L626:V626" si="177">IF($Y97="CONTRACTUAL",L97,SUM($H626:$K626))</f>
        <v>0</v>
      </c>
      <c r="M626" s="183">
        <f t="shared" si="177"/>
        <v>0</v>
      </c>
      <c r="N626" s="173">
        <f t="shared" si="177"/>
        <v>0</v>
      </c>
      <c r="O626" s="173">
        <f t="shared" si="177"/>
        <v>0</v>
      </c>
      <c r="P626" s="173">
        <f t="shared" si="177"/>
        <v>0</v>
      </c>
      <c r="Q626" s="173">
        <f t="shared" si="177"/>
        <v>0</v>
      </c>
      <c r="R626" s="173">
        <f t="shared" si="177"/>
        <v>0</v>
      </c>
      <c r="S626" s="173">
        <f t="shared" si="177"/>
        <v>0</v>
      </c>
      <c r="T626" s="170">
        <f t="shared" si="177"/>
        <v>0</v>
      </c>
      <c r="U626" s="173">
        <f t="shared" si="177"/>
        <v>0</v>
      </c>
      <c r="V626" s="174">
        <f t="shared" si="177"/>
        <v>0</v>
      </c>
      <c r="W626" s="54">
        <f>G626-SUM(H626:V626)</f>
        <v>0</v>
      </c>
      <c r="Y626" s="474" t="s">
        <v>676</v>
      </c>
      <c r="Z626" s="456" t="s">
        <v>192</v>
      </c>
      <c r="AA626" s="488"/>
      <c r="AB626" s="489"/>
    </row>
    <row r="627" spans="1:28" x14ac:dyDescent="0.2">
      <c r="A627" s="340"/>
      <c r="B627" s="35"/>
      <c r="C627" s="34"/>
      <c r="D627" s="72" t="s">
        <v>159</v>
      </c>
      <c r="E627" s="71"/>
      <c r="F627" s="34"/>
      <c r="G627" s="76">
        <f t="shared" ref="G627:W627" si="178">SUBTOTAL(9,G628:G630)</f>
        <v>0</v>
      </c>
      <c r="H627" s="77">
        <f t="shared" si="178"/>
        <v>0</v>
      </c>
      <c r="I627" s="73">
        <f t="shared" si="178"/>
        <v>0</v>
      </c>
      <c r="J627" s="73">
        <f t="shared" si="178"/>
        <v>0</v>
      </c>
      <c r="K627" s="74">
        <f t="shared" si="178"/>
        <v>0</v>
      </c>
      <c r="L627" s="43">
        <f t="shared" si="178"/>
        <v>0</v>
      </c>
      <c r="M627" s="43">
        <f t="shared" si="178"/>
        <v>0</v>
      </c>
      <c r="N627" s="43">
        <f t="shared" si="178"/>
        <v>0</v>
      </c>
      <c r="O627" s="43">
        <f t="shared" si="178"/>
        <v>0</v>
      </c>
      <c r="P627" s="43">
        <f t="shared" si="178"/>
        <v>0</v>
      </c>
      <c r="Q627" s="43">
        <f t="shared" si="178"/>
        <v>0</v>
      </c>
      <c r="R627" s="43">
        <f t="shared" si="178"/>
        <v>0</v>
      </c>
      <c r="S627" s="43">
        <f t="shared" si="178"/>
        <v>0</v>
      </c>
      <c r="T627" s="43">
        <f t="shared" si="178"/>
        <v>0</v>
      </c>
      <c r="U627" s="43">
        <f t="shared" si="178"/>
        <v>0</v>
      </c>
      <c r="V627" s="43">
        <f t="shared" si="178"/>
        <v>0</v>
      </c>
      <c r="W627" s="42">
        <f t="shared" si="178"/>
        <v>0</v>
      </c>
      <c r="Y627" s="457" t="s">
        <v>675</v>
      </c>
      <c r="Z627" s="485"/>
      <c r="AA627" s="489"/>
      <c r="AB627" s="489"/>
    </row>
    <row r="628" spans="1:28" outlineLevel="1" x14ac:dyDescent="0.2">
      <c r="A628" s="340"/>
      <c r="B628" s="35"/>
      <c r="C628" s="34"/>
      <c r="D628" s="71"/>
      <c r="E628" s="71"/>
      <c r="F628" s="168" t="s">
        <v>160</v>
      </c>
      <c r="G628" s="181">
        <f t="shared" ref="G628:V629" si="179">G99</f>
        <v>0</v>
      </c>
      <c r="H628" s="182">
        <f t="shared" si="179"/>
        <v>0</v>
      </c>
      <c r="I628" s="171">
        <f t="shared" si="179"/>
        <v>0</v>
      </c>
      <c r="J628" s="171">
        <f t="shared" si="179"/>
        <v>0</v>
      </c>
      <c r="K628" s="188">
        <f t="shared" si="179"/>
        <v>0</v>
      </c>
      <c r="L628" s="172">
        <f t="shared" si="179"/>
        <v>0</v>
      </c>
      <c r="M628" s="183">
        <f t="shared" si="179"/>
        <v>0</v>
      </c>
      <c r="N628" s="173">
        <f t="shared" si="179"/>
        <v>0</v>
      </c>
      <c r="O628" s="173">
        <f t="shared" si="179"/>
        <v>0</v>
      </c>
      <c r="P628" s="173">
        <f t="shared" si="179"/>
        <v>0</v>
      </c>
      <c r="Q628" s="173">
        <f t="shared" si="179"/>
        <v>0</v>
      </c>
      <c r="R628" s="173">
        <f t="shared" si="179"/>
        <v>0</v>
      </c>
      <c r="S628" s="173">
        <f t="shared" si="179"/>
        <v>0</v>
      </c>
      <c r="T628" s="170">
        <f t="shared" si="179"/>
        <v>0</v>
      </c>
      <c r="U628" s="173">
        <f t="shared" si="179"/>
        <v>0</v>
      </c>
      <c r="V628" s="174">
        <f t="shared" si="179"/>
        <v>0</v>
      </c>
      <c r="W628" s="54">
        <f>G628-SUM(H628:V628)</f>
        <v>0</v>
      </c>
      <c r="Y628" s="474" t="s">
        <v>676</v>
      </c>
      <c r="Z628" s="456" t="s">
        <v>192</v>
      </c>
      <c r="AA628" s="488"/>
      <c r="AB628" s="489"/>
    </row>
    <row r="629" spans="1:28" outlineLevel="1" x14ac:dyDescent="0.2">
      <c r="A629" s="340"/>
      <c r="B629" s="35"/>
      <c r="C629" s="34"/>
      <c r="D629" s="71"/>
      <c r="E629" s="71"/>
      <c r="F629" s="168" t="s">
        <v>162</v>
      </c>
      <c r="G629" s="181">
        <f t="shared" si="179"/>
        <v>0</v>
      </c>
      <c r="H629" s="182">
        <f t="shared" si="179"/>
        <v>0</v>
      </c>
      <c r="I629" s="171">
        <f t="shared" si="179"/>
        <v>0</v>
      </c>
      <c r="J629" s="171">
        <f t="shared" si="179"/>
        <v>0</v>
      </c>
      <c r="K629" s="188">
        <f t="shared" si="179"/>
        <v>0</v>
      </c>
      <c r="L629" s="172">
        <f t="shared" si="179"/>
        <v>0</v>
      </c>
      <c r="M629" s="183">
        <f t="shared" si="179"/>
        <v>0</v>
      </c>
      <c r="N629" s="173">
        <f t="shared" si="179"/>
        <v>0</v>
      </c>
      <c r="O629" s="173">
        <f t="shared" si="179"/>
        <v>0</v>
      </c>
      <c r="P629" s="173">
        <f t="shared" si="179"/>
        <v>0</v>
      </c>
      <c r="Q629" s="173">
        <f t="shared" si="179"/>
        <v>0</v>
      </c>
      <c r="R629" s="173">
        <f t="shared" si="179"/>
        <v>0</v>
      </c>
      <c r="S629" s="173">
        <f t="shared" si="179"/>
        <v>0</v>
      </c>
      <c r="T629" s="170">
        <f t="shared" si="179"/>
        <v>0</v>
      </c>
      <c r="U629" s="173">
        <f t="shared" si="179"/>
        <v>0</v>
      </c>
      <c r="V629" s="174">
        <f t="shared" si="179"/>
        <v>0</v>
      </c>
      <c r="W629" s="54">
        <f>G629-SUM(H629:V629)</f>
        <v>0</v>
      </c>
      <c r="Y629" s="474" t="s">
        <v>676</v>
      </c>
      <c r="Z629" s="456" t="s">
        <v>192</v>
      </c>
      <c r="AA629" s="488"/>
      <c r="AB629" s="489"/>
    </row>
    <row r="630" spans="1:28" outlineLevel="1" x14ac:dyDescent="0.2">
      <c r="A630" s="340"/>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5" t="s">
        <v>682</v>
      </c>
      <c r="Z630" s="456" t="s">
        <v>192</v>
      </c>
      <c r="AA630" s="488"/>
      <c r="AB630" s="489"/>
    </row>
    <row r="631" spans="1:28" x14ac:dyDescent="0.2">
      <c r="A631" s="340"/>
      <c r="B631" s="35"/>
      <c r="C631" s="34"/>
      <c r="D631" s="33" t="s">
        <v>165</v>
      </c>
      <c r="E631" s="71"/>
      <c r="F631" s="34"/>
      <c r="G631" s="76">
        <f t="shared" ref="G631:W631" si="180">SUBTOTAL(9,G632:G634)</f>
        <v>0</v>
      </c>
      <c r="H631" s="77">
        <f t="shared" si="180"/>
        <v>0</v>
      </c>
      <c r="I631" s="73">
        <f t="shared" si="180"/>
        <v>0</v>
      </c>
      <c r="J631" s="73">
        <f t="shared" si="180"/>
        <v>0</v>
      </c>
      <c r="K631" s="74">
        <f t="shared" si="180"/>
        <v>0</v>
      </c>
      <c r="L631" s="43">
        <f t="shared" si="180"/>
        <v>0</v>
      </c>
      <c r="M631" s="43">
        <f t="shared" si="180"/>
        <v>0</v>
      </c>
      <c r="N631" s="43">
        <f t="shared" si="180"/>
        <v>0</v>
      </c>
      <c r="O631" s="43">
        <f t="shared" si="180"/>
        <v>0</v>
      </c>
      <c r="P631" s="43">
        <f t="shared" si="180"/>
        <v>0</v>
      </c>
      <c r="Q631" s="43">
        <f t="shared" si="180"/>
        <v>0</v>
      </c>
      <c r="R631" s="43">
        <f t="shared" si="180"/>
        <v>0</v>
      </c>
      <c r="S631" s="43">
        <f t="shared" si="180"/>
        <v>0</v>
      </c>
      <c r="T631" s="43">
        <f t="shared" si="180"/>
        <v>0</v>
      </c>
      <c r="U631" s="43">
        <f t="shared" si="180"/>
        <v>0</v>
      </c>
      <c r="V631" s="43">
        <f t="shared" si="180"/>
        <v>0</v>
      </c>
      <c r="W631" s="42">
        <f t="shared" si="180"/>
        <v>0</v>
      </c>
      <c r="Y631" s="457" t="s">
        <v>675</v>
      </c>
      <c r="Z631" s="485"/>
      <c r="AA631" s="489"/>
      <c r="AB631" s="489"/>
    </row>
    <row r="632" spans="1:28" outlineLevel="1" x14ac:dyDescent="0.2">
      <c r="A632" s="340"/>
      <c r="B632" s="35"/>
      <c r="C632" s="34"/>
      <c r="D632" s="34"/>
      <c r="E632" s="71"/>
      <c r="F632" s="168" t="s">
        <v>166</v>
      </c>
      <c r="G632" s="181">
        <f>G103</f>
        <v>0</v>
      </c>
      <c r="H632" s="182">
        <f t="shared" ref="H632:V633" si="181">H103*0.5</f>
        <v>0</v>
      </c>
      <c r="I632" s="171">
        <f t="shared" si="181"/>
        <v>0</v>
      </c>
      <c r="J632" s="171">
        <f t="shared" si="181"/>
        <v>0</v>
      </c>
      <c r="K632" s="188">
        <f t="shared" si="181"/>
        <v>0</v>
      </c>
      <c r="L632" s="172">
        <f t="shared" si="181"/>
        <v>0</v>
      </c>
      <c r="M632" s="183">
        <f t="shared" si="181"/>
        <v>0</v>
      </c>
      <c r="N632" s="173">
        <f t="shared" si="181"/>
        <v>0</v>
      </c>
      <c r="O632" s="173">
        <f t="shared" si="181"/>
        <v>0</v>
      </c>
      <c r="P632" s="173">
        <f t="shared" si="181"/>
        <v>0</v>
      </c>
      <c r="Q632" s="173">
        <f t="shared" si="181"/>
        <v>0</v>
      </c>
      <c r="R632" s="173">
        <f t="shared" si="181"/>
        <v>0</v>
      </c>
      <c r="S632" s="173">
        <f t="shared" si="181"/>
        <v>0</v>
      </c>
      <c r="T632" s="170">
        <f t="shared" si="181"/>
        <v>0</v>
      </c>
      <c r="U632" s="173">
        <f t="shared" si="181"/>
        <v>0</v>
      </c>
      <c r="V632" s="174">
        <f t="shared" si="181"/>
        <v>0</v>
      </c>
      <c r="W632" s="54">
        <f>G632-SUM(H632:V632)</f>
        <v>0</v>
      </c>
      <c r="Y632" s="543" t="s">
        <v>684</v>
      </c>
      <c r="Z632" s="456" t="s">
        <v>192</v>
      </c>
      <c r="AA632" s="488"/>
      <c r="AB632" s="489"/>
    </row>
    <row r="633" spans="1:28" outlineLevel="1" x14ac:dyDescent="0.2">
      <c r="A633" s="340"/>
      <c r="B633" s="35"/>
      <c r="C633" s="34"/>
      <c r="D633" s="71"/>
      <c r="E633" s="71"/>
      <c r="F633" s="168" t="s">
        <v>168</v>
      </c>
      <c r="G633" s="181">
        <f>G104</f>
        <v>0</v>
      </c>
      <c r="H633" s="182">
        <f t="shared" si="181"/>
        <v>0</v>
      </c>
      <c r="I633" s="171">
        <f t="shared" si="181"/>
        <v>0</v>
      </c>
      <c r="J633" s="171">
        <f t="shared" si="181"/>
        <v>0</v>
      </c>
      <c r="K633" s="188">
        <f t="shared" si="181"/>
        <v>0</v>
      </c>
      <c r="L633" s="172">
        <f t="shared" si="181"/>
        <v>0</v>
      </c>
      <c r="M633" s="183">
        <f t="shared" si="181"/>
        <v>0</v>
      </c>
      <c r="N633" s="173">
        <f t="shared" si="181"/>
        <v>0</v>
      </c>
      <c r="O633" s="173">
        <f t="shared" si="181"/>
        <v>0</v>
      </c>
      <c r="P633" s="173">
        <f t="shared" si="181"/>
        <v>0</v>
      </c>
      <c r="Q633" s="173">
        <f t="shared" si="181"/>
        <v>0</v>
      </c>
      <c r="R633" s="173">
        <f t="shared" si="181"/>
        <v>0</v>
      </c>
      <c r="S633" s="173">
        <f t="shared" si="181"/>
        <v>0</v>
      </c>
      <c r="T633" s="170">
        <f t="shared" si="181"/>
        <v>0</v>
      </c>
      <c r="U633" s="173">
        <f t="shared" si="181"/>
        <v>0</v>
      </c>
      <c r="V633" s="174">
        <f t="shared" si="181"/>
        <v>0</v>
      </c>
      <c r="W633" s="54">
        <f>G633-SUM(H633:V633)</f>
        <v>0</v>
      </c>
      <c r="Y633" s="543" t="s">
        <v>684</v>
      </c>
      <c r="Z633" s="456" t="s">
        <v>192</v>
      </c>
      <c r="AA633" s="488"/>
      <c r="AB633" s="489"/>
    </row>
    <row r="634" spans="1:28" outlineLevel="1" x14ac:dyDescent="0.2">
      <c r="A634" s="340"/>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5" t="s">
        <v>682</v>
      </c>
      <c r="Z634" s="456" t="s">
        <v>192</v>
      </c>
      <c r="AA634" s="488"/>
      <c r="AB634" s="489"/>
    </row>
    <row r="635" spans="1:28" x14ac:dyDescent="0.2">
      <c r="A635" s="340"/>
      <c r="B635" s="35"/>
      <c r="C635" s="34"/>
      <c r="D635" s="33" t="s">
        <v>171</v>
      </c>
      <c r="E635" s="71"/>
      <c r="F635" s="71"/>
      <c r="G635" s="76">
        <f t="shared" ref="G635:W635" si="182">SUBTOTAL(9,G636:G637)</f>
        <v>0</v>
      </c>
      <c r="H635" s="77">
        <f t="shared" si="182"/>
        <v>0</v>
      </c>
      <c r="I635" s="73">
        <f t="shared" si="182"/>
        <v>0</v>
      </c>
      <c r="J635" s="73">
        <f t="shared" si="182"/>
        <v>0</v>
      </c>
      <c r="K635" s="74">
        <f t="shared" si="182"/>
        <v>0</v>
      </c>
      <c r="L635" s="43">
        <f t="shared" si="182"/>
        <v>0</v>
      </c>
      <c r="M635" s="43">
        <f t="shared" si="182"/>
        <v>0</v>
      </c>
      <c r="N635" s="43">
        <f t="shared" si="182"/>
        <v>0</v>
      </c>
      <c r="O635" s="43">
        <f t="shared" si="182"/>
        <v>0</v>
      </c>
      <c r="P635" s="43">
        <f t="shared" si="182"/>
        <v>0</v>
      </c>
      <c r="Q635" s="43">
        <f t="shared" si="182"/>
        <v>0</v>
      </c>
      <c r="R635" s="43">
        <f t="shared" si="182"/>
        <v>0</v>
      </c>
      <c r="S635" s="43">
        <f t="shared" si="182"/>
        <v>0</v>
      </c>
      <c r="T635" s="43">
        <f t="shared" si="182"/>
        <v>0</v>
      </c>
      <c r="U635" s="43">
        <f t="shared" si="182"/>
        <v>0</v>
      </c>
      <c r="V635" s="43">
        <f t="shared" si="182"/>
        <v>0</v>
      </c>
      <c r="W635" s="42">
        <f t="shared" si="182"/>
        <v>0</v>
      </c>
      <c r="Y635" s="457" t="s">
        <v>675</v>
      </c>
      <c r="Z635" s="485"/>
      <c r="AA635" s="489"/>
      <c r="AB635" s="489"/>
    </row>
    <row r="636" spans="1:28" outlineLevel="1" x14ac:dyDescent="0.2">
      <c r="A636" s="340"/>
      <c r="B636" s="35"/>
      <c r="C636" s="34"/>
      <c r="D636" s="34"/>
      <c r="E636" s="71"/>
      <c r="F636" s="168" t="s">
        <v>172</v>
      </c>
      <c r="G636" s="181">
        <f t="shared" ref="G636:V636" si="183">G107</f>
        <v>0</v>
      </c>
      <c r="H636" s="182">
        <f t="shared" si="183"/>
        <v>0</v>
      </c>
      <c r="I636" s="171">
        <f t="shared" si="183"/>
        <v>0</v>
      </c>
      <c r="J636" s="171">
        <f t="shared" si="183"/>
        <v>0</v>
      </c>
      <c r="K636" s="188">
        <f t="shared" si="183"/>
        <v>0</v>
      </c>
      <c r="L636" s="172">
        <f t="shared" si="183"/>
        <v>0</v>
      </c>
      <c r="M636" s="183">
        <f t="shared" si="183"/>
        <v>0</v>
      </c>
      <c r="N636" s="173">
        <f t="shared" si="183"/>
        <v>0</v>
      </c>
      <c r="O636" s="173">
        <f t="shared" si="183"/>
        <v>0</v>
      </c>
      <c r="P636" s="173">
        <f t="shared" si="183"/>
        <v>0</v>
      </c>
      <c r="Q636" s="173">
        <f t="shared" si="183"/>
        <v>0</v>
      </c>
      <c r="R636" s="173">
        <f t="shared" si="183"/>
        <v>0</v>
      </c>
      <c r="S636" s="173">
        <f t="shared" si="183"/>
        <v>0</v>
      </c>
      <c r="T636" s="170">
        <f t="shared" si="183"/>
        <v>0</v>
      </c>
      <c r="U636" s="173">
        <f t="shared" si="183"/>
        <v>0</v>
      </c>
      <c r="V636" s="174">
        <f t="shared" si="183"/>
        <v>0</v>
      </c>
      <c r="W636" s="54">
        <f>G636-SUM(H636:V636)</f>
        <v>0</v>
      </c>
      <c r="Y636" s="474" t="s">
        <v>676</v>
      </c>
      <c r="Z636" s="456" t="s">
        <v>192</v>
      </c>
      <c r="AA636" s="488"/>
      <c r="AB636" s="489"/>
    </row>
    <row r="637" spans="1:28" outlineLevel="1" x14ac:dyDescent="0.2">
      <c r="A637" s="340"/>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5" t="s">
        <v>682</v>
      </c>
      <c r="Z637" s="456" t="s">
        <v>192</v>
      </c>
      <c r="AA637" s="488"/>
      <c r="AB637" s="489"/>
    </row>
    <row r="638" spans="1:28" x14ac:dyDescent="0.2">
      <c r="A638" s="340"/>
      <c r="B638" s="35"/>
      <c r="C638" s="34"/>
      <c r="D638" s="33" t="s">
        <v>175</v>
      </c>
      <c r="E638" s="71"/>
      <c r="F638" s="34"/>
      <c r="G638" s="76">
        <f t="shared" ref="G638:W638" si="184">SUBTOTAL(9,G639:G642)</f>
        <v>0</v>
      </c>
      <c r="H638" s="77">
        <f t="shared" si="184"/>
        <v>0</v>
      </c>
      <c r="I638" s="73">
        <f t="shared" si="184"/>
        <v>0</v>
      </c>
      <c r="J638" s="73">
        <f t="shared" si="184"/>
        <v>0</v>
      </c>
      <c r="K638" s="74">
        <f t="shared" si="184"/>
        <v>0</v>
      </c>
      <c r="L638" s="43">
        <f t="shared" si="184"/>
        <v>0</v>
      </c>
      <c r="M638" s="43">
        <f t="shared" si="184"/>
        <v>0</v>
      </c>
      <c r="N638" s="43">
        <f t="shared" si="184"/>
        <v>0</v>
      </c>
      <c r="O638" s="43">
        <f t="shared" si="184"/>
        <v>0</v>
      </c>
      <c r="P638" s="43">
        <f t="shared" si="184"/>
        <v>0</v>
      </c>
      <c r="Q638" s="43">
        <f t="shared" si="184"/>
        <v>0</v>
      </c>
      <c r="R638" s="43">
        <f t="shared" si="184"/>
        <v>0</v>
      </c>
      <c r="S638" s="43">
        <f t="shared" si="184"/>
        <v>0</v>
      </c>
      <c r="T638" s="43">
        <f t="shared" si="184"/>
        <v>0</v>
      </c>
      <c r="U638" s="43">
        <f t="shared" si="184"/>
        <v>0</v>
      </c>
      <c r="V638" s="43">
        <f t="shared" si="184"/>
        <v>0</v>
      </c>
      <c r="W638" s="42">
        <f t="shared" si="184"/>
        <v>0</v>
      </c>
      <c r="Y638" s="457" t="s">
        <v>675</v>
      </c>
      <c r="Z638" s="485"/>
      <c r="AA638" s="489"/>
      <c r="AB638" s="489"/>
    </row>
    <row r="639" spans="1:28" outlineLevel="1" x14ac:dyDescent="0.2">
      <c r="A639" s="340"/>
      <c r="B639" s="35"/>
      <c r="C639" s="34"/>
      <c r="D639" s="34"/>
      <c r="E639" s="71"/>
      <c r="F639" s="168" t="s">
        <v>176</v>
      </c>
      <c r="G639" s="181">
        <f t="shared" ref="G639:V642" si="185">G110</f>
        <v>0</v>
      </c>
      <c r="H639" s="182">
        <f t="shared" si="185"/>
        <v>0</v>
      </c>
      <c r="I639" s="171">
        <f t="shared" si="185"/>
        <v>0</v>
      </c>
      <c r="J639" s="171">
        <f t="shared" si="185"/>
        <v>0</v>
      </c>
      <c r="K639" s="188">
        <f t="shared" si="185"/>
        <v>0</v>
      </c>
      <c r="L639" s="172">
        <f t="shared" si="185"/>
        <v>0</v>
      </c>
      <c r="M639" s="183">
        <f t="shared" si="185"/>
        <v>0</v>
      </c>
      <c r="N639" s="173">
        <f t="shared" si="185"/>
        <v>0</v>
      </c>
      <c r="O639" s="173">
        <f t="shared" si="185"/>
        <v>0</v>
      </c>
      <c r="P639" s="173">
        <f t="shared" si="185"/>
        <v>0</v>
      </c>
      <c r="Q639" s="173">
        <f t="shared" si="185"/>
        <v>0</v>
      </c>
      <c r="R639" s="173">
        <f t="shared" si="185"/>
        <v>0</v>
      </c>
      <c r="S639" s="173">
        <f t="shared" si="185"/>
        <v>0</v>
      </c>
      <c r="T639" s="170">
        <f t="shared" si="185"/>
        <v>0</v>
      </c>
      <c r="U639" s="173">
        <f t="shared" si="185"/>
        <v>0</v>
      </c>
      <c r="V639" s="174">
        <f t="shared" si="185"/>
        <v>0</v>
      </c>
      <c r="W639" s="54">
        <f>G639-SUM(H639:V639)</f>
        <v>0</v>
      </c>
      <c r="Y639" s="474" t="s">
        <v>676</v>
      </c>
      <c r="Z639" s="456" t="s">
        <v>192</v>
      </c>
      <c r="AA639" s="488"/>
      <c r="AB639" s="489"/>
    </row>
    <row r="640" spans="1:28" outlineLevel="1" x14ac:dyDescent="0.2">
      <c r="A640" s="340"/>
      <c r="B640" s="35"/>
      <c r="C640" s="71"/>
      <c r="D640" s="71"/>
      <c r="E640" s="71"/>
      <c r="F640" s="168" t="s">
        <v>178</v>
      </c>
      <c r="G640" s="181">
        <f t="shared" si="185"/>
        <v>0</v>
      </c>
      <c r="H640" s="182">
        <f t="shared" si="185"/>
        <v>0</v>
      </c>
      <c r="I640" s="171">
        <f t="shared" si="185"/>
        <v>0</v>
      </c>
      <c r="J640" s="171">
        <f t="shared" si="185"/>
        <v>0</v>
      </c>
      <c r="K640" s="188">
        <f t="shared" si="185"/>
        <v>0</v>
      </c>
      <c r="L640" s="172">
        <f t="shared" si="185"/>
        <v>0</v>
      </c>
      <c r="M640" s="183">
        <f t="shared" si="185"/>
        <v>0</v>
      </c>
      <c r="N640" s="173">
        <f t="shared" si="185"/>
        <v>0</v>
      </c>
      <c r="O640" s="173">
        <f t="shared" si="185"/>
        <v>0</v>
      </c>
      <c r="P640" s="173">
        <f t="shared" si="185"/>
        <v>0</v>
      </c>
      <c r="Q640" s="173">
        <f t="shared" si="185"/>
        <v>0</v>
      </c>
      <c r="R640" s="173">
        <f t="shared" si="185"/>
        <v>0</v>
      </c>
      <c r="S640" s="173">
        <f t="shared" si="185"/>
        <v>0</v>
      </c>
      <c r="T640" s="170">
        <f t="shared" si="185"/>
        <v>0</v>
      </c>
      <c r="U640" s="173">
        <f t="shared" si="185"/>
        <v>0</v>
      </c>
      <c r="V640" s="174">
        <f t="shared" si="185"/>
        <v>0</v>
      </c>
      <c r="W640" s="54">
        <f>G640-SUM(H640:V640)</f>
        <v>0</v>
      </c>
      <c r="Y640" s="474" t="s">
        <v>676</v>
      </c>
      <c r="Z640" s="456" t="s">
        <v>192</v>
      </c>
      <c r="AA640" s="488"/>
      <c r="AB640" s="489"/>
    </row>
    <row r="641" spans="1:28" outlineLevel="1" x14ac:dyDescent="0.2">
      <c r="A641" s="340"/>
      <c r="B641" s="35"/>
      <c r="C641" s="71"/>
      <c r="D641" s="71"/>
      <c r="E641" s="71"/>
      <c r="F641" s="168" t="s">
        <v>180</v>
      </c>
      <c r="G641" s="181">
        <f t="shared" si="185"/>
        <v>0</v>
      </c>
      <c r="H641" s="182">
        <f t="shared" si="185"/>
        <v>0</v>
      </c>
      <c r="I641" s="171">
        <f t="shared" si="185"/>
        <v>0</v>
      </c>
      <c r="J641" s="171">
        <f t="shared" si="185"/>
        <v>0</v>
      </c>
      <c r="K641" s="188">
        <f t="shared" si="185"/>
        <v>0</v>
      </c>
      <c r="L641" s="172">
        <f t="shared" si="185"/>
        <v>0</v>
      </c>
      <c r="M641" s="183">
        <f t="shared" si="185"/>
        <v>0</v>
      </c>
      <c r="N641" s="173">
        <f t="shared" si="185"/>
        <v>0</v>
      </c>
      <c r="O641" s="173">
        <f t="shared" si="185"/>
        <v>0</v>
      </c>
      <c r="P641" s="173">
        <f t="shared" si="185"/>
        <v>0</v>
      </c>
      <c r="Q641" s="173">
        <f t="shared" si="185"/>
        <v>0</v>
      </c>
      <c r="R641" s="173">
        <f t="shared" si="185"/>
        <v>0</v>
      </c>
      <c r="S641" s="173">
        <f t="shared" si="185"/>
        <v>0</v>
      </c>
      <c r="T641" s="170">
        <f t="shared" si="185"/>
        <v>0</v>
      </c>
      <c r="U641" s="173">
        <f t="shared" si="185"/>
        <v>0</v>
      </c>
      <c r="V641" s="174">
        <f t="shared" si="185"/>
        <v>0</v>
      </c>
      <c r="W641" s="54">
        <f>G641-SUM(H641:V641)</f>
        <v>0</v>
      </c>
      <c r="Y641" s="474" t="s">
        <v>676</v>
      </c>
      <c r="Z641" s="456" t="s">
        <v>192</v>
      </c>
      <c r="AA641" s="488"/>
      <c r="AB641" s="489"/>
    </row>
    <row r="642" spans="1:28" outlineLevel="1" x14ac:dyDescent="0.2">
      <c r="A642" s="340"/>
      <c r="B642" s="35"/>
      <c r="C642" s="71"/>
      <c r="D642" s="71"/>
      <c r="E642" s="71"/>
      <c r="F642" s="168" t="s">
        <v>182</v>
      </c>
      <c r="G642" s="181">
        <f t="shared" si="185"/>
        <v>0</v>
      </c>
      <c r="H642" s="182">
        <f t="shared" si="185"/>
        <v>0</v>
      </c>
      <c r="I642" s="171">
        <f t="shared" si="185"/>
        <v>0</v>
      </c>
      <c r="J642" s="171">
        <f t="shared" si="185"/>
        <v>0</v>
      </c>
      <c r="K642" s="188">
        <f t="shared" si="185"/>
        <v>0</v>
      </c>
      <c r="L642" s="172">
        <f t="shared" si="185"/>
        <v>0</v>
      </c>
      <c r="M642" s="183">
        <f t="shared" si="185"/>
        <v>0</v>
      </c>
      <c r="N642" s="173">
        <f t="shared" si="185"/>
        <v>0</v>
      </c>
      <c r="O642" s="173">
        <f t="shared" si="185"/>
        <v>0</v>
      </c>
      <c r="P642" s="173">
        <f t="shared" si="185"/>
        <v>0</v>
      </c>
      <c r="Q642" s="173">
        <f t="shared" si="185"/>
        <v>0</v>
      </c>
      <c r="R642" s="173">
        <f t="shared" si="185"/>
        <v>0</v>
      </c>
      <c r="S642" s="173">
        <f t="shared" si="185"/>
        <v>0</v>
      </c>
      <c r="T642" s="170">
        <f t="shared" si="185"/>
        <v>0</v>
      </c>
      <c r="U642" s="173">
        <f t="shared" si="185"/>
        <v>0</v>
      </c>
      <c r="V642" s="174">
        <f t="shared" si="185"/>
        <v>0</v>
      </c>
      <c r="W642" s="54">
        <f>G642-SUM(H642:V642)</f>
        <v>0</v>
      </c>
      <c r="Y642" s="474" t="s">
        <v>676</v>
      </c>
      <c r="Z642" s="456" t="s">
        <v>192</v>
      </c>
      <c r="AA642" s="488"/>
      <c r="AB642" s="489"/>
    </row>
    <row r="643" spans="1:28" x14ac:dyDescent="0.2">
      <c r="A643" s="340"/>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6"/>
      <c r="Z643" s="487"/>
      <c r="AA643" s="489"/>
      <c r="AB643" s="489"/>
    </row>
    <row r="644" spans="1:28" outlineLevel="1" x14ac:dyDescent="0.2">
      <c r="A644" s="340"/>
      <c r="B644" s="35"/>
      <c r="C644" s="33"/>
      <c r="D644" s="33"/>
      <c r="E644" s="34"/>
      <c r="F644" s="168" t="s">
        <v>32</v>
      </c>
      <c r="G644" s="181">
        <f t="shared" ref="G644:V649" si="186">G115</f>
        <v>0</v>
      </c>
      <c r="H644" s="182">
        <f t="shared" si="186"/>
        <v>0</v>
      </c>
      <c r="I644" s="171">
        <f t="shared" si="186"/>
        <v>0</v>
      </c>
      <c r="J644" s="171">
        <f t="shared" si="186"/>
        <v>0</v>
      </c>
      <c r="K644" s="188">
        <f t="shared" si="186"/>
        <v>0</v>
      </c>
      <c r="L644" s="172">
        <f t="shared" si="186"/>
        <v>0</v>
      </c>
      <c r="M644" s="183">
        <f t="shared" si="186"/>
        <v>0</v>
      </c>
      <c r="N644" s="173">
        <f t="shared" si="186"/>
        <v>0</v>
      </c>
      <c r="O644" s="173">
        <f t="shared" si="186"/>
        <v>0</v>
      </c>
      <c r="P644" s="173">
        <f t="shared" si="186"/>
        <v>0</v>
      </c>
      <c r="Q644" s="173">
        <f t="shared" si="186"/>
        <v>0</v>
      </c>
      <c r="R644" s="173">
        <f t="shared" si="186"/>
        <v>0</v>
      </c>
      <c r="S644" s="173">
        <f t="shared" si="186"/>
        <v>0</v>
      </c>
      <c r="T644" s="170">
        <f t="shared" si="186"/>
        <v>0</v>
      </c>
      <c r="U644" s="173">
        <f t="shared" si="186"/>
        <v>0</v>
      </c>
      <c r="V644" s="174">
        <f t="shared" si="186"/>
        <v>0</v>
      </c>
      <c r="W644" s="54">
        <f>G644-SUM(H644:V644)</f>
        <v>0</v>
      </c>
      <c r="Y644" s="474" t="s">
        <v>676</v>
      </c>
      <c r="Z644" s="456" t="s">
        <v>192</v>
      </c>
      <c r="AA644" s="488"/>
      <c r="AB644" s="489"/>
    </row>
    <row r="645" spans="1:28" outlineLevel="1" x14ac:dyDescent="0.2">
      <c r="A645" s="340"/>
      <c r="B645" s="35"/>
      <c r="C645" s="33"/>
      <c r="D645" s="33"/>
      <c r="E645" s="71"/>
      <c r="F645" s="168" t="s">
        <v>53</v>
      </c>
      <c r="G645" s="181">
        <f t="shared" si="186"/>
        <v>0</v>
      </c>
      <c r="H645" s="182">
        <f t="shared" si="186"/>
        <v>0</v>
      </c>
      <c r="I645" s="171">
        <f t="shared" si="186"/>
        <v>0</v>
      </c>
      <c r="J645" s="171">
        <f t="shared" si="186"/>
        <v>0</v>
      </c>
      <c r="K645" s="188">
        <f t="shared" si="186"/>
        <v>0</v>
      </c>
      <c r="L645" s="172">
        <f t="shared" si="186"/>
        <v>0</v>
      </c>
      <c r="M645" s="183">
        <f t="shared" si="186"/>
        <v>0</v>
      </c>
      <c r="N645" s="173">
        <f t="shared" si="186"/>
        <v>0</v>
      </c>
      <c r="O645" s="173">
        <f t="shared" si="186"/>
        <v>0</v>
      </c>
      <c r="P645" s="173">
        <f t="shared" si="186"/>
        <v>0</v>
      </c>
      <c r="Q645" s="173">
        <f t="shared" si="186"/>
        <v>0</v>
      </c>
      <c r="R645" s="173">
        <f t="shared" si="186"/>
        <v>0</v>
      </c>
      <c r="S645" s="173">
        <f t="shared" si="186"/>
        <v>0</v>
      </c>
      <c r="T645" s="170">
        <f t="shared" si="186"/>
        <v>0</v>
      </c>
      <c r="U645" s="173">
        <f t="shared" si="186"/>
        <v>0</v>
      </c>
      <c r="V645" s="174">
        <f t="shared" si="186"/>
        <v>0</v>
      </c>
      <c r="W645" s="54">
        <f>G645-SUM(H645:V645)</f>
        <v>0</v>
      </c>
      <c r="Y645" s="474" t="s">
        <v>676</v>
      </c>
      <c r="Z645" s="456" t="s">
        <v>192</v>
      </c>
      <c r="AA645" s="488"/>
      <c r="AB645" s="489"/>
    </row>
    <row r="646" spans="1:28" outlineLevel="1" x14ac:dyDescent="0.2">
      <c r="A646" s="340"/>
      <c r="B646" s="35"/>
      <c r="C646" s="33"/>
      <c r="D646" s="33"/>
      <c r="E646" s="34"/>
      <c r="F646" s="168" t="s">
        <v>69</v>
      </c>
      <c r="G646" s="181">
        <f t="shared" si="186"/>
        <v>0</v>
      </c>
      <c r="H646" s="182">
        <f t="shared" si="186"/>
        <v>0</v>
      </c>
      <c r="I646" s="171">
        <f t="shared" si="186"/>
        <v>0</v>
      </c>
      <c r="J646" s="171">
        <f t="shared" si="186"/>
        <v>0</v>
      </c>
      <c r="K646" s="188">
        <f t="shared" si="186"/>
        <v>0</v>
      </c>
      <c r="L646" s="172">
        <f t="shared" si="186"/>
        <v>0</v>
      </c>
      <c r="M646" s="183">
        <f t="shared" si="186"/>
        <v>0</v>
      </c>
      <c r="N646" s="173">
        <f t="shared" si="186"/>
        <v>0</v>
      </c>
      <c r="O646" s="173">
        <f t="shared" si="186"/>
        <v>0</v>
      </c>
      <c r="P646" s="173">
        <f t="shared" si="186"/>
        <v>0</v>
      </c>
      <c r="Q646" s="173">
        <f t="shared" si="186"/>
        <v>0</v>
      </c>
      <c r="R646" s="173">
        <f t="shared" si="186"/>
        <v>0</v>
      </c>
      <c r="S646" s="173">
        <f t="shared" si="186"/>
        <v>0</v>
      </c>
      <c r="T646" s="170">
        <f t="shared" si="186"/>
        <v>0</v>
      </c>
      <c r="U646" s="173">
        <f t="shared" si="186"/>
        <v>0</v>
      </c>
      <c r="V646" s="174">
        <f t="shared" si="186"/>
        <v>0</v>
      </c>
      <c r="W646" s="54">
        <f>G646-SUM(H646:V646)</f>
        <v>0</v>
      </c>
      <c r="Y646" s="474" t="s">
        <v>676</v>
      </c>
      <c r="Z646" s="456" t="s">
        <v>192</v>
      </c>
      <c r="AA646" s="488"/>
      <c r="AB646" s="489"/>
    </row>
    <row r="647" spans="1:28" outlineLevel="1" x14ac:dyDescent="0.2">
      <c r="A647" s="340"/>
      <c r="B647" s="35"/>
      <c r="C647" s="33"/>
      <c r="D647" s="33"/>
      <c r="E647" s="34"/>
      <c r="F647" s="168" t="s">
        <v>96</v>
      </c>
      <c r="G647" s="181">
        <f t="shared" si="186"/>
        <v>0</v>
      </c>
      <c r="H647" s="182">
        <f t="shared" si="186"/>
        <v>0</v>
      </c>
      <c r="I647" s="171">
        <f t="shared" si="186"/>
        <v>0</v>
      </c>
      <c r="J647" s="171">
        <f t="shared" si="186"/>
        <v>0</v>
      </c>
      <c r="K647" s="188">
        <f t="shared" si="186"/>
        <v>0</v>
      </c>
      <c r="L647" s="172">
        <f t="shared" si="186"/>
        <v>0</v>
      </c>
      <c r="M647" s="183">
        <f t="shared" si="186"/>
        <v>0</v>
      </c>
      <c r="N647" s="173">
        <f t="shared" si="186"/>
        <v>0</v>
      </c>
      <c r="O647" s="173">
        <f t="shared" si="186"/>
        <v>0</v>
      </c>
      <c r="P647" s="173">
        <f t="shared" si="186"/>
        <v>0</v>
      </c>
      <c r="Q647" s="173">
        <f t="shared" si="186"/>
        <v>0</v>
      </c>
      <c r="R647" s="173">
        <f t="shared" si="186"/>
        <v>0</v>
      </c>
      <c r="S647" s="173">
        <f t="shared" si="186"/>
        <v>0</v>
      </c>
      <c r="T647" s="170">
        <f t="shared" si="186"/>
        <v>0</v>
      </c>
      <c r="U647" s="173">
        <f t="shared" si="186"/>
        <v>0</v>
      </c>
      <c r="V647" s="174">
        <f t="shared" si="186"/>
        <v>0</v>
      </c>
      <c r="W647" s="54">
        <f>G647-SUM(H647:V647)</f>
        <v>0</v>
      </c>
      <c r="Y647" s="474" t="s">
        <v>676</v>
      </c>
      <c r="Z647" s="456" t="s">
        <v>192</v>
      </c>
      <c r="AA647" s="488"/>
      <c r="AB647" s="489"/>
    </row>
    <row r="648" spans="1:28" outlineLevel="1" x14ac:dyDescent="0.2">
      <c r="A648" s="340"/>
      <c r="B648" s="35"/>
      <c r="C648" s="33"/>
      <c r="D648" s="33"/>
      <c r="E648" s="34"/>
      <c r="F648" s="168" t="s">
        <v>109</v>
      </c>
      <c r="G648" s="181">
        <f t="shared" si="186"/>
        <v>0</v>
      </c>
      <c r="H648" s="182">
        <f t="shared" si="186"/>
        <v>0</v>
      </c>
      <c r="I648" s="171">
        <f t="shared" si="186"/>
        <v>0</v>
      </c>
      <c r="J648" s="171">
        <f t="shared" si="186"/>
        <v>0</v>
      </c>
      <c r="K648" s="188">
        <f t="shared" si="186"/>
        <v>0</v>
      </c>
      <c r="L648" s="170">
        <f t="shared" si="186"/>
        <v>0</v>
      </c>
      <c r="M648" s="183">
        <f t="shared" si="186"/>
        <v>0</v>
      </c>
      <c r="N648" s="173">
        <f t="shared" si="186"/>
        <v>0</v>
      </c>
      <c r="O648" s="173">
        <f t="shared" si="186"/>
        <v>0</v>
      </c>
      <c r="P648" s="173">
        <f t="shared" si="186"/>
        <v>0</v>
      </c>
      <c r="Q648" s="173">
        <f t="shared" si="186"/>
        <v>0</v>
      </c>
      <c r="R648" s="173">
        <f t="shared" si="186"/>
        <v>0</v>
      </c>
      <c r="S648" s="173">
        <f t="shared" si="186"/>
        <v>0</v>
      </c>
      <c r="T648" s="170">
        <f t="shared" si="186"/>
        <v>0</v>
      </c>
      <c r="U648" s="173">
        <f t="shared" si="186"/>
        <v>0</v>
      </c>
      <c r="V648" s="174">
        <f t="shared" si="186"/>
        <v>0</v>
      </c>
      <c r="W648" s="54">
        <f t="shared" ref="W648:W649" si="187">G648-SUM(H648:V648)</f>
        <v>0</v>
      </c>
      <c r="Y648" s="474" t="s">
        <v>676</v>
      </c>
      <c r="Z648" s="456" t="s">
        <v>192</v>
      </c>
      <c r="AA648" s="488"/>
      <c r="AB648" s="489"/>
    </row>
    <row r="649" spans="1:28" outlineLevel="1" x14ac:dyDescent="0.2">
      <c r="A649" s="340"/>
      <c r="B649" s="35"/>
      <c r="C649" s="33"/>
      <c r="D649" s="33"/>
      <c r="E649" s="34"/>
      <c r="F649" s="168" t="s">
        <v>113</v>
      </c>
      <c r="G649" s="181">
        <f t="shared" si="186"/>
        <v>0</v>
      </c>
      <c r="H649" s="182">
        <f t="shared" si="186"/>
        <v>0</v>
      </c>
      <c r="I649" s="171">
        <f t="shared" si="186"/>
        <v>0</v>
      </c>
      <c r="J649" s="171">
        <f t="shared" si="186"/>
        <v>0</v>
      </c>
      <c r="K649" s="188">
        <f t="shared" si="186"/>
        <v>0</v>
      </c>
      <c r="L649" s="170">
        <f t="shared" si="186"/>
        <v>0</v>
      </c>
      <c r="M649" s="183">
        <f t="shared" si="186"/>
        <v>0</v>
      </c>
      <c r="N649" s="173">
        <f t="shared" si="186"/>
        <v>0</v>
      </c>
      <c r="O649" s="173">
        <f t="shared" si="186"/>
        <v>0</v>
      </c>
      <c r="P649" s="173">
        <f t="shared" si="186"/>
        <v>0</v>
      </c>
      <c r="Q649" s="173">
        <f t="shared" si="186"/>
        <v>0</v>
      </c>
      <c r="R649" s="173">
        <f t="shared" si="186"/>
        <v>0</v>
      </c>
      <c r="S649" s="173">
        <f t="shared" si="186"/>
        <v>0</v>
      </c>
      <c r="T649" s="173">
        <f t="shared" si="186"/>
        <v>0</v>
      </c>
      <c r="U649" s="170">
        <f t="shared" si="186"/>
        <v>0</v>
      </c>
      <c r="V649" s="174">
        <f t="shared" si="186"/>
        <v>0</v>
      </c>
      <c r="W649" s="54">
        <f t="shared" si="187"/>
        <v>0</v>
      </c>
      <c r="Y649" s="474" t="s">
        <v>676</v>
      </c>
      <c r="Z649" s="456" t="s">
        <v>192</v>
      </c>
      <c r="AA649" s="488"/>
      <c r="AB649" s="489"/>
    </row>
    <row r="650" spans="1:28" x14ac:dyDescent="0.2">
      <c r="A650" s="340"/>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6"/>
      <c r="Z650" s="487"/>
      <c r="AA650" s="489"/>
      <c r="AB650" s="489"/>
    </row>
    <row r="651" spans="1:28" outlineLevel="1" x14ac:dyDescent="0.2">
      <c r="A651" s="340"/>
      <c r="B651" s="35"/>
      <c r="C651" s="34"/>
      <c r="D651" s="34"/>
      <c r="E651" s="34"/>
      <c r="F651" s="500" t="s">
        <v>191</v>
      </c>
      <c r="G651" s="181">
        <f>G122</f>
        <v>0</v>
      </c>
      <c r="H651" s="73"/>
      <c r="I651" s="73"/>
      <c r="J651" s="73"/>
      <c r="K651" s="74"/>
      <c r="L651" s="58"/>
      <c r="M651" s="43"/>
      <c r="N651" s="43"/>
      <c r="O651" s="43"/>
      <c r="P651" s="43"/>
      <c r="Q651" s="43"/>
      <c r="R651" s="43"/>
      <c r="S651" s="43"/>
      <c r="T651" s="43"/>
      <c r="U651" s="43"/>
      <c r="V651" s="46"/>
      <c r="W651" s="54">
        <f>G651-SUM(H651:V651)</f>
        <v>0</v>
      </c>
      <c r="Y651" s="475" t="s">
        <v>682</v>
      </c>
      <c r="Z651" s="456" t="s">
        <v>192</v>
      </c>
      <c r="AA651" s="488"/>
      <c r="AB651" s="489"/>
    </row>
    <row r="652" spans="1:28" outlineLevel="1" x14ac:dyDescent="0.2">
      <c r="A652" s="340"/>
      <c r="B652" s="35"/>
      <c r="C652" s="34"/>
      <c r="D652" s="33"/>
      <c r="E652" s="71"/>
      <c r="F652" s="34"/>
      <c r="G652" s="504"/>
      <c r="H652" s="77"/>
      <c r="I652" s="73"/>
      <c r="J652" s="73"/>
      <c r="K652" s="74"/>
      <c r="L652" s="43"/>
      <c r="M652" s="43"/>
      <c r="N652" s="43"/>
      <c r="O652" s="43"/>
      <c r="P652" s="43"/>
      <c r="Q652" s="43"/>
      <c r="R652" s="43"/>
      <c r="S652" s="43"/>
      <c r="T652" s="43"/>
      <c r="U652" s="43"/>
      <c r="V652" s="43"/>
      <c r="W652" s="42"/>
      <c r="Y652" s="487"/>
      <c r="Z652" s="487"/>
      <c r="AA652" s="489"/>
      <c r="AB652" s="489"/>
    </row>
    <row r="653" spans="1:28" outlineLevel="1" x14ac:dyDescent="0.2">
      <c r="A653" s="340"/>
      <c r="B653" s="35"/>
      <c r="C653" s="33" t="s">
        <v>193</v>
      </c>
      <c r="D653" s="33"/>
      <c r="E653" s="71"/>
      <c r="F653" s="34"/>
      <c r="G653" s="504">
        <f>SUBTOTAL(9,G654:G656)</f>
        <v>0</v>
      </c>
      <c r="H653" s="77">
        <f t="shared" ref="H653:W653" si="188">SUBTOTAL(9,H654:H656)</f>
        <v>0</v>
      </c>
      <c r="I653" s="73">
        <f t="shared" si="188"/>
        <v>0</v>
      </c>
      <c r="J653" s="73">
        <f t="shared" si="188"/>
        <v>0</v>
      </c>
      <c r="K653" s="74">
        <f t="shared" si="188"/>
        <v>0</v>
      </c>
      <c r="L653" s="43">
        <f t="shared" si="188"/>
        <v>0</v>
      </c>
      <c r="M653" s="43">
        <f t="shared" si="188"/>
        <v>0</v>
      </c>
      <c r="N653" s="43">
        <f t="shared" si="188"/>
        <v>0</v>
      </c>
      <c r="O653" s="43">
        <f t="shared" si="188"/>
        <v>0</v>
      </c>
      <c r="P653" s="43">
        <f t="shared" si="188"/>
        <v>0</v>
      </c>
      <c r="Q653" s="43">
        <f t="shared" si="188"/>
        <v>0</v>
      </c>
      <c r="R653" s="43">
        <f t="shared" si="188"/>
        <v>0</v>
      </c>
      <c r="S653" s="43">
        <f t="shared" si="188"/>
        <v>0</v>
      </c>
      <c r="T653" s="43">
        <f t="shared" si="188"/>
        <v>0</v>
      </c>
      <c r="U653" s="43">
        <f t="shared" si="188"/>
        <v>0</v>
      </c>
      <c r="V653" s="43">
        <f t="shared" si="188"/>
        <v>0</v>
      </c>
      <c r="W653" s="42">
        <f t="shared" si="188"/>
        <v>0</v>
      </c>
      <c r="Y653" s="491"/>
      <c r="Z653" s="491"/>
      <c r="AA653" s="489"/>
      <c r="AB653" s="489"/>
    </row>
    <row r="654" spans="1:28" outlineLevel="1" x14ac:dyDescent="0.2">
      <c r="A654" s="340"/>
      <c r="B654" s="35"/>
      <c r="C654" s="34"/>
      <c r="D654" s="33"/>
      <c r="E654" s="71"/>
      <c r="F654" s="500" t="s">
        <v>194</v>
      </c>
      <c r="G654" s="505">
        <f t="shared" ref="G654:G656" si="189">G125</f>
        <v>0</v>
      </c>
      <c r="H654" s="506">
        <f>G654*(1-VLOOKUP($F654,SHT,2,FALSE))+$H125*VLOOKUP($F654,SHT,2,FALSE)</f>
        <v>0</v>
      </c>
      <c r="I654" s="507">
        <f t="shared" ref="I654:V654" si="190">I125*VLOOKUP($F654,SHT,2,FALSE)</f>
        <v>0</v>
      </c>
      <c r="J654" s="507">
        <f t="shared" si="190"/>
        <v>0</v>
      </c>
      <c r="K654" s="508">
        <f t="shared" si="190"/>
        <v>0</v>
      </c>
      <c r="L654" s="509">
        <f t="shared" si="190"/>
        <v>0</v>
      </c>
      <c r="M654" s="510">
        <f t="shared" si="190"/>
        <v>0</v>
      </c>
      <c r="N654" s="507">
        <f t="shared" si="190"/>
        <v>0</v>
      </c>
      <c r="O654" s="507">
        <f t="shared" si="190"/>
        <v>0</v>
      </c>
      <c r="P654" s="507">
        <f t="shared" si="190"/>
        <v>0</v>
      </c>
      <c r="Q654" s="507">
        <f t="shared" si="190"/>
        <v>0</v>
      </c>
      <c r="R654" s="507">
        <f t="shared" si="190"/>
        <v>0</v>
      </c>
      <c r="S654" s="507">
        <f t="shared" si="190"/>
        <v>0</v>
      </c>
      <c r="T654" s="507">
        <f t="shared" si="190"/>
        <v>0</v>
      </c>
      <c r="U654" s="507">
        <f t="shared" si="190"/>
        <v>0</v>
      </c>
      <c r="V654" s="511">
        <f t="shared" si="190"/>
        <v>0</v>
      </c>
      <c r="W654" s="505">
        <f t="shared" ref="W654:W656" si="191">G654-SUM(H654:V654)</f>
        <v>0</v>
      </c>
      <c r="Y654" s="478" t="s">
        <v>677</v>
      </c>
      <c r="Z654" s="456" t="s">
        <v>678</v>
      </c>
      <c r="AA654" s="488"/>
      <c r="AB654" s="489"/>
    </row>
    <row r="655" spans="1:28" outlineLevel="1" x14ac:dyDescent="0.2">
      <c r="A655" s="340"/>
      <c r="B655" s="35"/>
      <c r="C655" s="34"/>
      <c r="D655" s="33"/>
      <c r="E655" s="71"/>
      <c r="F655" s="500" t="s">
        <v>196</v>
      </c>
      <c r="G655" s="505">
        <f t="shared" si="189"/>
        <v>0</v>
      </c>
      <c r="H655" s="506">
        <f>G655*(1-VLOOKUP($F655,SHT,2,FALSE))+$H126*VLOOKUP($F655,SHT,2,FALSE)</f>
        <v>0</v>
      </c>
      <c r="I655" s="507">
        <f t="shared" ref="I655:V655" si="192">I126*VLOOKUP($F655,SHT,2,FALSE)</f>
        <v>0</v>
      </c>
      <c r="J655" s="507">
        <f t="shared" si="192"/>
        <v>0</v>
      </c>
      <c r="K655" s="508">
        <f t="shared" si="192"/>
        <v>0</v>
      </c>
      <c r="L655" s="509">
        <f t="shared" si="192"/>
        <v>0</v>
      </c>
      <c r="M655" s="510">
        <f t="shared" si="192"/>
        <v>0</v>
      </c>
      <c r="N655" s="507">
        <f t="shared" si="192"/>
        <v>0</v>
      </c>
      <c r="O655" s="507">
        <f t="shared" si="192"/>
        <v>0</v>
      </c>
      <c r="P655" s="507">
        <f t="shared" si="192"/>
        <v>0</v>
      </c>
      <c r="Q655" s="507">
        <f t="shared" si="192"/>
        <v>0</v>
      </c>
      <c r="R655" s="507">
        <f t="shared" si="192"/>
        <v>0</v>
      </c>
      <c r="S655" s="507">
        <f t="shared" si="192"/>
        <v>0</v>
      </c>
      <c r="T655" s="507">
        <f t="shared" si="192"/>
        <v>0</v>
      </c>
      <c r="U655" s="507">
        <f t="shared" si="192"/>
        <v>0</v>
      </c>
      <c r="V655" s="511">
        <f t="shared" si="192"/>
        <v>0</v>
      </c>
      <c r="W655" s="505">
        <f t="shared" si="191"/>
        <v>0</v>
      </c>
      <c r="Y655" s="478" t="s">
        <v>677</v>
      </c>
      <c r="Z655" s="456" t="s">
        <v>678</v>
      </c>
      <c r="AA655" s="488"/>
      <c r="AB655" s="489"/>
    </row>
    <row r="656" spans="1:28" outlineLevel="1" x14ac:dyDescent="0.2">
      <c r="A656" s="340"/>
      <c r="B656" s="35"/>
      <c r="C656" s="34"/>
      <c r="D656" s="33"/>
      <c r="E656" s="71"/>
      <c r="F656" s="500" t="s">
        <v>197</v>
      </c>
      <c r="G656" s="505">
        <f t="shared" si="189"/>
        <v>0</v>
      </c>
      <c r="H656" s="506">
        <f>G656*(1-VLOOKUP($F656,SHT,2,FALSE))+$H127*VLOOKUP($F656,SHT,2,FALSE)</f>
        <v>0</v>
      </c>
      <c r="I656" s="507">
        <f t="shared" ref="I656:V656" si="193">I127*VLOOKUP($F656,SHT,2,FALSE)</f>
        <v>0</v>
      </c>
      <c r="J656" s="507">
        <f t="shared" si="193"/>
        <v>0</v>
      </c>
      <c r="K656" s="508">
        <f t="shared" si="193"/>
        <v>0</v>
      </c>
      <c r="L656" s="509">
        <f t="shared" si="193"/>
        <v>0</v>
      </c>
      <c r="M656" s="510">
        <f t="shared" si="193"/>
        <v>0</v>
      </c>
      <c r="N656" s="507">
        <f t="shared" si="193"/>
        <v>0</v>
      </c>
      <c r="O656" s="507">
        <f t="shared" si="193"/>
        <v>0</v>
      </c>
      <c r="P656" s="507">
        <f t="shared" si="193"/>
        <v>0</v>
      </c>
      <c r="Q656" s="507">
        <f t="shared" si="193"/>
        <v>0</v>
      </c>
      <c r="R656" s="507">
        <f t="shared" si="193"/>
        <v>0</v>
      </c>
      <c r="S656" s="507">
        <f t="shared" si="193"/>
        <v>0</v>
      </c>
      <c r="T656" s="507">
        <f t="shared" si="193"/>
        <v>0</v>
      </c>
      <c r="U656" s="507">
        <f t="shared" si="193"/>
        <v>0</v>
      </c>
      <c r="V656" s="511">
        <f t="shared" si="193"/>
        <v>0</v>
      </c>
      <c r="W656" s="505">
        <f t="shared" si="191"/>
        <v>0</v>
      </c>
      <c r="Y656" s="478" t="s">
        <v>677</v>
      </c>
      <c r="Z656" s="456" t="s">
        <v>678</v>
      </c>
      <c r="AA656" s="488"/>
      <c r="AB656" s="489"/>
    </row>
    <row r="657" spans="1:28" x14ac:dyDescent="0.2">
      <c r="A657" s="340"/>
      <c r="B657" s="35"/>
      <c r="C657" s="34"/>
      <c r="D657" s="33"/>
      <c r="E657" s="71"/>
      <c r="F657" s="34"/>
      <c r="G657" s="76"/>
      <c r="H657" s="73"/>
      <c r="I657" s="73"/>
      <c r="J657" s="73"/>
      <c r="K657" s="74"/>
      <c r="L657" s="58"/>
      <c r="M657" s="43"/>
      <c r="N657" s="43"/>
      <c r="O657" s="43"/>
      <c r="P657" s="43"/>
      <c r="Q657" s="43"/>
      <c r="R657" s="43"/>
      <c r="S657" s="43"/>
      <c r="T657" s="43"/>
      <c r="U657" s="43"/>
      <c r="V657" s="46"/>
      <c r="W657" s="42"/>
      <c r="Y657" s="486"/>
      <c r="Z657" s="487"/>
      <c r="AA657" s="489"/>
      <c r="AB657" s="489"/>
    </row>
    <row r="658" spans="1:28" s="132" customFormat="1" ht="16.5" thickBot="1" x14ac:dyDescent="0.25">
      <c r="A658" s="341"/>
      <c r="B658" s="85" t="s">
        <v>198</v>
      </c>
      <c r="C658" s="191"/>
      <c r="D658" s="191"/>
      <c r="E658" s="191"/>
      <c r="F658" s="191"/>
      <c r="G658" s="192">
        <f t="shared" ref="G658:W658" si="194">SUBTOTAL(9,G537:G657)</f>
        <v>0</v>
      </c>
      <c r="H658" s="193">
        <f t="shared" si="194"/>
        <v>0</v>
      </c>
      <c r="I658" s="194">
        <f t="shared" si="194"/>
        <v>0</v>
      </c>
      <c r="J658" s="194">
        <f t="shared" si="194"/>
        <v>0</v>
      </c>
      <c r="K658" s="538">
        <f t="shared" si="194"/>
        <v>0</v>
      </c>
      <c r="L658" s="195">
        <f t="shared" si="194"/>
        <v>0</v>
      </c>
      <c r="M658" s="196">
        <f t="shared" si="194"/>
        <v>0</v>
      </c>
      <c r="N658" s="196">
        <f t="shared" si="194"/>
        <v>0</v>
      </c>
      <c r="O658" s="196">
        <f t="shared" si="194"/>
        <v>0</v>
      </c>
      <c r="P658" s="196">
        <f t="shared" si="194"/>
        <v>0</v>
      </c>
      <c r="Q658" s="196">
        <f t="shared" si="194"/>
        <v>0</v>
      </c>
      <c r="R658" s="196">
        <f t="shared" si="194"/>
        <v>0</v>
      </c>
      <c r="S658" s="196">
        <f t="shared" si="194"/>
        <v>0</v>
      </c>
      <c r="T658" s="196">
        <f t="shared" si="194"/>
        <v>0</v>
      </c>
      <c r="U658" s="196">
        <f t="shared" si="194"/>
        <v>0</v>
      </c>
      <c r="V658" s="197">
        <f t="shared" si="194"/>
        <v>0</v>
      </c>
      <c r="W658" s="192">
        <f t="shared" si="194"/>
        <v>0</v>
      </c>
      <c r="Y658" s="477" t="s">
        <v>685</v>
      </c>
      <c r="Z658" s="456" t="s">
        <v>192</v>
      </c>
      <c r="AA658" s="490"/>
      <c r="AB658" s="491"/>
    </row>
    <row r="659" spans="1:28" ht="13.5" thickBot="1" x14ac:dyDescent="0.25">
      <c r="A659" s="340"/>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75" x14ac:dyDescent="0.2">
      <c r="A660" s="341"/>
      <c r="B660" s="344" t="s">
        <v>199</v>
      </c>
      <c r="C660" s="144"/>
      <c r="D660" s="144"/>
      <c r="E660" s="144"/>
      <c r="F660" s="144"/>
      <c r="G660" s="93"/>
      <c r="H660" s="94"/>
      <c r="I660" s="94"/>
      <c r="J660" s="94"/>
      <c r="K660" s="97"/>
      <c r="L660" s="95"/>
      <c r="M660" s="96"/>
      <c r="N660" s="94"/>
      <c r="O660" s="94"/>
      <c r="P660" s="94"/>
      <c r="Q660" s="94"/>
      <c r="R660" s="94"/>
      <c r="S660" s="94"/>
      <c r="T660" s="94"/>
      <c r="U660" s="94"/>
      <c r="V660" s="97"/>
      <c r="W660" s="93"/>
      <c r="Y660" s="493"/>
      <c r="Z660" s="494"/>
      <c r="AA660" s="494"/>
      <c r="AB660" s="494"/>
    </row>
    <row r="661" spans="1:28" x14ac:dyDescent="0.2">
      <c r="A661" s="340"/>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88"/>
      <c r="Z661" s="489"/>
      <c r="AA661" s="489"/>
      <c r="AB661" s="489"/>
    </row>
    <row r="662" spans="1:28" x14ac:dyDescent="0.2">
      <c r="A662" s="340"/>
      <c r="B662" s="78"/>
      <c r="C662" s="71"/>
      <c r="D662" s="33" t="s">
        <v>201</v>
      </c>
      <c r="E662" s="71"/>
      <c r="F662" s="71"/>
      <c r="G662" s="76">
        <f>SUBTOTAL(9,G663:G669)</f>
        <v>0</v>
      </c>
      <c r="H662" s="43">
        <f t="shared" ref="H662:W662" si="195">SUBTOTAL(9,H663:H669)</f>
        <v>0</v>
      </c>
      <c r="I662" s="43">
        <f t="shared" si="195"/>
        <v>0</v>
      </c>
      <c r="J662" s="43">
        <f t="shared" si="195"/>
        <v>0</v>
      </c>
      <c r="K662" s="46">
        <f t="shared" si="195"/>
        <v>0</v>
      </c>
      <c r="L662" s="44">
        <f t="shared" si="195"/>
        <v>0</v>
      </c>
      <c r="M662" s="45">
        <f t="shared" si="195"/>
        <v>0</v>
      </c>
      <c r="N662" s="45">
        <f t="shared" si="195"/>
        <v>0</v>
      </c>
      <c r="O662" s="45">
        <f t="shared" si="195"/>
        <v>0</v>
      </c>
      <c r="P662" s="45">
        <f t="shared" si="195"/>
        <v>0</v>
      </c>
      <c r="Q662" s="45">
        <f t="shared" si="195"/>
        <v>0</v>
      </c>
      <c r="R662" s="45">
        <f t="shared" si="195"/>
        <v>0</v>
      </c>
      <c r="S662" s="45">
        <f t="shared" si="195"/>
        <v>0</v>
      </c>
      <c r="T662" s="45">
        <f t="shared" si="195"/>
        <v>0</v>
      </c>
      <c r="U662" s="45">
        <f t="shared" si="195"/>
        <v>0</v>
      </c>
      <c r="V662" s="46">
        <f t="shared" si="195"/>
        <v>0</v>
      </c>
      <c r="W662" s="46">
        <f t="shared" si="195"/>
        <v>0</v>
      </c>
      <c r="Y662" s="457" t="s">
        <v>675</v>
      </c>
      <c r="Z662" s="491"/>
      <c r="AA662" s="491"/>
      <c r="AB662" s="489"/>
    </row>
    <row r="663" spans="1:28" outlineLevel="1" x14ac:dyDescent="0.2">
      <c r="A663" s="340"/>
      <c r="B663" s="38"/>
      <c r="C663" s="80"/>
      <c r="D663" s="80"/>
      <c r="E663" s="80"/>
      <c r="F663" s="198" t="s">
        <v>202</v>
      </c>
      <c r="G663" s="179">
        <f t="shared" ref="G663:G669" si="196">G134</f>
        <v>0</v>
      </c>
      <c r="H663" s="180">
        <f t="shared" ref="H663:H668" si="197">G663*VLOOKUP(F663,DRT,2,FALSE)</f>
        <v>0</v>
      </c>
      <c r="I663" s="175">
        <f>($G$663-SUM($H$663:H663))*VLOOKUP($F663,DRT,2,FALSE)</f>
        <v>0</v>
      </c>
      <c r="J663" s="175">
        <f>($G$663-SUM($H$663:I663))*VLOOKUP($F663,DRT,2,FALSE)</f>
        <v>0</v>
      </c>
      <c r="K663" s="201">
        <f>($G$663-SUM($H$663:J663))*VLOOKUP($F663,DRT,2,FALSE)</f>
        <v>0</v>
      </c>
      <c r="L663" s="200">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1">
        <f>($G663-SUM($H663:U663))*VLOOKUP($F663,DRT,4,FALSE)</f>
        <v>0</v>
      </c>
      <c r="W663" s="54">
        <f>G663-SUM(H663:V663)</f>
        <v>0</v>
      </c>
      <c r="Y663" s="469" t="s">
        <v>686</v>
      </c>
      <c r="Z663" s="456" t="s">
        <v>687</v>
      </c>
      <c r="AA663" s="456" t="s">
        <v>688</v>
      </c>
      <c r="AB663" s="489"/>
    </row>
    <row r="664" spans="1:28" outlineLevel="1" x14ac:dyDescent="0.2">
      <c r="A664" s="340"/>
      <c r="B664" s="35"/>
      <c r="C664" s="71"/>
      <c r="D664" s="71"/>
      <c r="E664" s="71"/>
      <c r="F664" s="198" t="s">
        <v>204</v>
      </c>
      <c r="G664" s="179">
        <f t="shared" si="196"/>
        <v>0</v>
      </c>
      <c r="H664" s="180">
        <f t="shared" si="197"/>
        <v>0</v>
      </c>
      <c r="I664" s="175">
        <f>($G$664-SUM($H$664:H664))*VLOOKUP($F664,DRT,2,FALSE)</f>
        <v>0</v>
      </c>
      <c r="J664" s="175">
        <f>($G$664-SUM($H$664:I664))*VLOOKUP($F664,DRT,2,FALSE)</f>
        <v>0</v>
      </c>
      <c r="K664" s="201">
        <f>($G$664-SUM($H$664:J664))*VLOOKUP($F664,DRT,2,FALSE)</f>
        <v>0</v>
      </c>
      <c r="L664" s="200">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1">
        <f>($G664-SUM($H664:U664))*VLOOKUP($F664,DRT,4,FALSE)</f>
        <v>0</v>
      </c>
      <c r="W664" s="54">
        <f t="shared" ref="W664:W669" si="198">G664-SUM(H664:V664)</f>
        <v>0</v>
      </c>
      <c r="Y664" s="469" t="s">
        <v>686</v>
      </c>
      <c r="Z664" s="456" t="s">
        <v>687</v>
      </c>
      <c r="AA664" s="456" t="s">
        <v>688</v>
      </c>
      <c r="AB664" s="489"/>
    </row>
    <row r="665" spans="1:28" outlineLevel="1" x14ac:dyDescent="0.2">
      <c r="A665" s="340"/>
      <c r="B665" s="35"/>
      <c r="C665" s="71"/>
      <c r="D665" s="71"/>
      <c r="E665" s="71"/>
      <c r="F665" s="178" t="s">
        <v>205</v>
      </c>
      <c r="G665" s="179">
        <f t="shared" si="196"/>
        <v>0</v>
      </c>
      <c r="H665" s="180">
        <f t="shared" si="197"/>
        <v>0</v>
      </c>
      <c r="I665" s="175">
        <f>($G$665-SUM($H$665:H665))*VLOOKUP($F665,DRT,2,FALSE)</f>
        <v>0</v>
      </c>
      <c r="J665" s="175">
        <f>($G$665-SUM($H$665:I665))*VLOOKUP($F665,DRT,2,FALSE)</f>
        <v>0</v>
      </c>
      <c r="K665" s="201">
        <f>($G$665-SUM($H$665:J665))*VLOOKUP($F665,DRT,2,FALSE)</f>
        <v>0</v>
      </c>
      <c r="L665" s="200">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1">
        <f>($G665-SUM($H665:U665))*VLOOKUP($F665,DRT,4,FALSE)</f>
        <v>0</v>
      </c>
      <c r="W665" s="54">
        <f t="shared" si="198"/>
        <v>0</v>
      </c>
      <c r="Y665" s="469" t="s">
        <v>686</v>
      </c>
      <c r="Z665" s="456" t="s">
        <v>687</v>
      </c>
      <c r="AA665" s="456" t="s">
        <v>688</v>
      </c>
      <c r="AB665" s="489"/>
    </row>
    <row r="666" spans="1:28" outlineLevel="1" x14ac:dyDescent="0.2">
      <c r="A666" s="340"/>
      <c r="B666" s="35"/>
      <c r="C666" s="71"/>
      <c r="D666" s="71"/>
      <c r="E666" s="71"/>
      <c r="F666" s="178" t="s">
        <v>206</v>
      </c>
      <c r="G666" s="179">
        <f t="shared" si="196"/>
        <v>0</v>
      </c>
      <c r="H666" s="180">
        <f t="shared" si="197"/>
        <v>0</v>
      </c>
      <c r="I666" s="175">
        <f>($G$666-SUM($H$666:H666))*VLOOKUP($F666,DRT,2,FALSE)</f>
        <v>0</v>
      </c>
      <c r="J666" s="175">
        <f>($G$666-SUM($H$666:I666))*VLOOKUP($F666,DRT,2,FALSE)</f>
        <v>0</v>
      </c>
      <c r="K666" s="201">
        <f>($G$666-SUM($H$666:J666))*VLOOKUP($F666,DRT,2,FALSE)</f>
        <v>0</v>
      </c>
      <c r="L666" s="200">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1">
        <f>($G666-SUM($H666:U666))*VLOOKUP($F666,DRT,4,FALSE)</f>
        <v>0</v>
      </c>
      <c r="W666" s="54">
        <f t="shared" si="198"/>
        <v>0</v>
      </c>
      <c r="Y666" s="469" t="s">
        <v>686</v>
      </c>
      <c r="Z666" s="456" t="s">
        <v>687</v>
      </c>
      <c r="AA666" s="456" t="s">
        <v>688</v>
      </c>
      <c r="AB666" s="489"/>
    </row>
    <row r="667" spans="1:28" outlineLevel="1" x14ac:dyDescent="0.2">
      <c r="A667" s="340"/>
      <c r="B667" s="35"/>
      <c r="C667" s="71"/>
      <c r="D667" s="71"/>
      <c r="E667" s="71"/>
      <c r="F667" s="178" t="s">
        <v>207</v>
      </c>
      <c r="G667" s="179">
        <f t="shared" si="196"/>
        <v>0</v>
      </c>
      <c r="H667" s="180">
        <f t="shared" si="197"/>
        <v>0</v>
      </c>
      <c r="I667" s="175">
        <f>($G$667-SUM($H$667:H667))*VLOOKUP($F667,DRT,2,FALSE)</f>
        <v>0</v>
      </c>
      <c r="J667" s="175">
        <f>($G$667-SUM($H$667:I667))*VLOOKUP($F667,DRT,2,FALSE)</f>
        <v>0</v>
      </c>
      <c r="K667" s="201">
        <f>($G$667-SUM($H$667:J667))*VLOOKUP($F667,DRT,2,FALSE)</f>
        <v>0</v>
      </c>
      <c r="L667" s="200">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1">
        <f>($G667-SUM($H667:U667))*VLOOKUP($F667,DRT,4,FALSE)</f>
        <v>0</v>
      </c>
      <c r="W667" s="54">
        <f t="shared" si="198"/>
        <v>0</v>
      </c>
      <c r="Y667" s="469" t="s">
        <v>686</v>
      </c>
      <c r="Z667" s="456" t="s">
        <v>687</v>
      </c>
      <c r="AA667" s="456" t="s">
        <v>688</v>
      </c>
      <c r="AB667" s="489"/>
    </row>
    <row r="668" spans="1:28" outlineLevel="1" x14ac:dyDescent="0.2">
      <c r="A668" s="340"/>
      <c r="B668" s="35"/>
      <c r="C668" s="71"/>
      <c r="D668" s="71"/>
      <c r="E668" s="71"/>
      <c r="F668" s="168" t="s">
        <v>208</v>
      </c>
      <c r="G668" s="179">
        <f t="shared" si="196"/>
        <v>0</v>
      </c>
      <c r="H668" s="180">
        <f t="shared" si="197"/>
        <v>0</v>
      </c>
      <c r="I668" s="175">
        <f>($G668-SUM($H668:H668))*VLOOKUP($F668,DRT,2,FALSE)</f>
        <v>0</v>
      </c>
      <c r="J668" s="175">
        <f>($G668-SUM($H668:I668))*VLOOKUP($F668,DRT,2,FALSE)</f>
        <v>0</v>
      </c>
      <c r="K668" s="201">
        <f>($G668-SUM($H668:J668))*VLOOKUP($F668,DRT,2,FALSE)</f>
        <v>0</v>
      </c>
      <c r="L668" s="200">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8"/>
        <v>0</v>
      </c>
      <c r="Y668" s="469" t="s">
        <v>686</v>
      </c>
      <c r="Z668" s="456" t="s">
        <v>687</v>
      </c>
      <c r="AA668" s="456" t="s">
        <v>688</v>
      </c>
      <c r="AB668" s="489"/>
    </row>
    <row r="669" spans="1:28" outlineLevel="1" x14ac:dyDescent="0.2">
      <c r="A669" s="340"/>
      <c r="B669" s="35"/>
      <c r="C669" s="71"/>
      <c r="D669" s="71"/>
      <c r="E669" s="71"/>
      <c r="F669" s="168" t="s">
        <v>209</v>
      </c>
      <c r="G669" s="179">
        <f t="shared" si="196"/>
        <v>0</v>
      </c>
      <c r="H669" s="180">
        <f>G669*VLOOKUP(F669,DRT,2,FALSE)</f>
        <v>0</v>
      </c>
      <c r="I669" s="175">
        <f>($G669-SUM($H669:H669))*VLOOKUP($F669,DRT,2,FALSE)</f>
        <v>0</v>
      </c>
      <c r="J669" s="175">
        <f>($G669-SUM($H669:I669))*VLOOKUP($F669,DRT,2,FALSE)</f>
        <v>0</v>
      </c>
      <c r="K669" s="201">
        <f>($G669-SUM($H669:J669))*VLOOKUP($F669,DRT,2,FALSE)</f>
        <v>0</v>
      </c>
      <c r="L669" s="200">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8"/>
        <v>0</v>
      </c>
      <c r="Y669" s="469" t="s">
        <v>686</v>
      </c>
      <c r="Z669" s="456" t="s">
        <v>687</v>
      </c>
      <c r="AA669" s="456" t="s">
        <v>688</v>
      </c>
      <c r="AB669" s="489"/>
    </row>
    <row r="670" spans="1:28" x14ac:dyDescent="0.2">
      <c r="A670" s="340"/>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6"/>
      <c r="Z670" s="487"/>
      <c r="AA670" s="487"/>
      <c r="AB670" s="489"/>
    </row>
    <row r="671" spans="1:28" x14ac:dyDescent="0.2">
      <c r="A671" s="340"/>
      <c r="B671" s="78"/>
      <c r="C671" s="71"/>
      <c r="D671" s="72"/>
      <c r="E671" s="71" t="s">
        <v>211</v>
      </c>
      <c r="F671" s="71"/>
      <c r="G671" s="76">
        <f t="shared" ref="G671:W671" si="199">SUBTOTAL(9,G672:G677)</f>
        <v>0</v>
      </c>
      <c r="H671" s="43">
        <f t="shared" si="199"/>
        <v>0</v>
      </c>
      <c r="I671" s="43">
        <f t="shared" si="199"/>
        <v>0</v>
      </c>
      <c r="J671" s="43">
        <f t="shared" si="199"/>
        <v>0</v>
      </c>
      <c r="K671" s="46">
        <f t="shared" si="199"/>
        <v>0</v>
      </c>
      <c r="L671" s="44">
        <f t="shared" si="199"/>
        <v>0</v>
      </c>
      <c r="M671" s="45">
        <f t="shared" si="199"/>
        <v>0</v>
      </c>
      <c r="N671" s="45">
        <f t="shared" si="199"/>
        <v>0</v>
      </c>
      <c r="O671" s="45">
        <f t="shared" si="199"/>
        <v>0</v>
      </c>
      <c r="P671" s="45">
        <f t="shared" si="199"/>
        <v>0</v>
      </c>
      <c r="Q671" s="45">
        <f t="shared" si="199"/>
        <v>0</v>
      </c>
      <c r="R671" s="45">
        <f t="shared" si="199"/>
        <v>0</v>
      </c>
      <c r="S671" s="45">
        <f t="shared" si="199"/>
        <v>0</v>
      </c>
      <c r="T671" s="45">
        <f t="shared" si="199"/>
        <v>0</v>
      </c>
      <c r="U671" s="45">
        <f t="shared" si="199"/>
        <v>0</v>
      </c>
      <c r="V671" s="46">
        <f t="shared" si="199"/>
        <v>0</v>
      </c>
      <c r="W671" s="46">
        <f t="shared" si="199"/>
        <v>0</v>
      </c>
      <c r="Y671" s="457" t="s">
        <v>675</v>
      </c>
      <c r="Z671" s="491"/>
      <c r="AA671" s="491"/>
      <c r="AB671" s="489"/>
    </row>
    <row r="672" spans="1:28" outlineLevel="1" x14ac:dyDescent="0.2">
      <c r="A672" s="340"/>
      <c r="B672" s="35"/>
      <c r="C672" s="71"/>
      <c r="D672" s="71"/>
      <c r="E672" s="34"/>
      <c r="F672" s="178" t="s">
        <v>212</v>
      </c>
      <c r="G672" s="179">
        <f t="shared" ref="G672:G677" si="200">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2">
        <f>IF(SUM($H143:L143)="","",(SUM($H143:L143)-SUM($H672:K672))*VLOOKUP($F672,DRT,4,FALSE))</f>
        <v>0</v>
      </c>
      <c r="M672" s="203">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79" t="s">
        <v>689</v>
      </c>
      <c r="Z672" s="456" t="s">
        <v>687</v>
      </c>
      <c r="AA672" s="456" t="s">
        <v>690</v>
      </c>
      <c r="AB672" s="489"/>
    </row>
    <row r="673" spans="1:28" outlineLevel="1" x14ac:dyDescent="0.2">
      <c r="A673" s="340"/>
      <c r="B673" s="35"/>
      <c r="C673" s="71"/>
      <c r="D673" s="71"/>
      <c r="E673" s="34"/>
      <c r="F673" s="178" t="s">
        <v>214</v>
      </c>
      <c r="G673" s="179">
        <f t="shared" si="200"/>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2">
        <f>IF(SUM($H144:L144)="","",(SUM($H144:L144)-SUM($H673:K673))*VLOOKUP($F673,DRT,4,FALSE))</f>
        <v>0</v>
      </c>
      <c r="M673" s="203">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79" t="s">
        <v>689</v>
      </c>
      <c r="Z673" s="456" t="s">
        <v>687</v>
      </c>
      <c r="AA673" s="456" t="s">
        <v>690</v>
      </c>
      <c r="AB673" s="489"/>
    </row>
    <row r="674" spans="1:28" outlineLevel="1" x14ac:dyDescent="0.2">
      <c r="A674" s="340"/>
      <c r="B674" s="35"/>
      <c r="C674" s="71"/>
      <c r="D674" s="71"/>
      <c r="E674" s="34"/>
      <c r="F674" s="178" t="s">
        <v>216</v>
      </c>
      <c r="G674" s="179">
        <f t="shared" si="200"/>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2">
        <f>IF(SUM($H145:L145)="","",(SUM($H145:L145)-SUM($H674:K674))*VLOOKUP($F674,DRT,4,FALSE))</f>
        <v>0</v>
      </c>
      <c r="M674" s="203">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79" t="s">
        <v>689</v>
      </c>
      <c r="Z674" s="456" t="s">
        <v>687</v>
      </c>
      <c r="AA674" s="456" t="s">
        <v>690</v>
      </c>
      <c r="AB674" s="489"/>
    </row>
    <row r="675" spans="1:28" outlineLevel="1" x14ac:dyDescent="0.2">
      <c r="A675" s="340"/>
      <c r="B675" s="35"/>
      <c r="C675" s="34"/>
      <c r="D675" s="34"/>
      <c r="E675" s="34"/>
      <c r="F675" s="178" t="s">
        <v>218</v>
      </c>
      <c r="G675" s="179">
        <f t="shared" si="200"/>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2">
        <f>IF(SUM($H146:L146)="","",(SUM($H146:L146)-SUM($H675:K675))*VLOOKUP($F675,DRT,4,FALSE))</f>
        <v>0</v>
      </c>
      <c r="M675" s="203">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79" t="s">
        <v>689</v>
      </c>
      <c r="Z675" s="456" t="s">
        <v>687</v>
      </c>
      <c r="AA675" s="456" t="s">
        <v>690</v>
      </c>
      <c r="AB675" s="489"/>
    </row>
    <row r="676" spans="1:28" outlineLevel="1" x14ac:dyDescent="0.2">
      <c r="A676" s="340"/>
      <c r="B676" s="35"/>
      <c r="C676" s="34"/>
      <c r="D676" s="34"/>
      <c r="E676" s="34"/>
      <c r="F676" s="168" t="s">
        <v>220</v>
      </c>
      <c r="G676" s="179">
        <f t="shared" si="200"/>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2">
        <f>IF(SUM($H147:L147)="","",(SUM($H147:L147)-SUM($H676:K676))*VLOOKUP($F676,DRT,4,FALSE))</f>
        <v>0</v>
      </c>
      <c r="M676" s="203">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79" t="s">
        <v>689</v>
      </c>
      <c r="Z676" s="456" t="s">
        <v>687</v>
      </c>
      <c r="AA676" s="456" t="s">
        <v>690</v>
      </c>
      <c r="AB676" s="489"/>
    </row>
    <row r="677" spans="1:28" outlineLevel="1" x14ac:dyDescent="0.2">
      <c r="A677" s="340"/>
      <c r="B677" s="35"/>
      <c r="C677" s="34"/>
      <c r="D677" s="34"/>
      <c r="E677" s="34"/>
      <c r="F677" s="168" t="s">
        <v>691</v>
      </c>
      <c r="G677" s="179">
        <f t="shared" si="200"/>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2">
        <f>IF(SUM($H148:L148)="","",(SUM($H148:L148)-SUM($H677:K677))*VLOOKUP($F677,DRT,4,FALSE))</f>
        <v>0</v>
      </c>
      <c r="M677" s="203">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1">G677-SUM(H677:V677)</f>
        <v>0</v>
      </c>
      <c r="Y677" s="479" t="s">
        <v>689</v>
      </c>
      <c r="Z677" s="456" t="s">
        <v>687</v>
      </c>
      <c r="AA677" s="456" t="s">
        <v>690</v>
      </c>
      <c r="AB677" s="489"/>
    </row>
    <row r="678" spans="1:28" x14ac:dyDescent="0.2">
      <c r="A678" s="340"/>
      <c r="B678" s="35"/>
      <c r="C678" s="34"/>
      <c r="D678" s="34"/>
      <c r="E678" s="34" t="s">
        <v>224</v>
      </c>
      <c r="F678" s="71"/>
      <c r="G678" s="76">
        <f t="shared" ref="G678:W678" si="202">SUBTOTAL(9,G679:G684)</f>
        <v>0</v>
      </c>
      <c r="H678" s="43">
        <f t="shared" si="202"/>
        <v>0</v>
      </c>
      <c r="I678" s="43">
        <f t="shared" si="202"/>
        <v>0</v>
      </c>
      <c r="J678" s="43">
        <f t="shared" si="202"/>
        <v>0</v>
      </c>
      <c r="K678" s="46">
        <f t="shared" si="202"/>
        <v>0</v>
      </c>
      <c r="L678" s="44">
        <f t="shared" si="202"/>
        <v>0</v>
      </c>
      <c r="M678" s="45">
        <f t="shared" si="202"/>
        <v>0</v>
      </c>
      <c r="N678" s="45">
        <f t="shared" si="202"/>
        <v>0</v>
      </c>
      <c r="O678" s="45">
        <f t="shared" si="202"/>
        <v>0</v>
      </c>
      <c r="P678" s="45">
        <f t="shared" si="202"/>
        <v>0</v>
      </c>
      <c r="Q678" s="45">
        <f t="shared" si="202"/>
        <v>0</v>
      </c>
      <c r="R678" s="45">
        <f t="shared" si="202"/>
        <v>0</v>
      </c>
      <c r="S678" s="45">
        <f t="shared" si="202"/>
        <v>0</v>
      </c>
      <c r="T678" s="45">
        <f t="shared" si="202"/>
        <v>0</v>
      </c>
      <c r="U678" s="45">
        <f t="shared" si="202"/>
        <v>0</v>
      </c>
      <c r="V678" s="46">
        <f t="shared" si="202"/>
        <v>0</v>
      </c>
      <c r="W678" s="46">
        <f t="shared" si="202"/>
        <v>0</v>
      </c>
      <c r="Y678" s="457" t="s">
        <v>675</v>
      </c>
      <c r="Z678" s="485"/>
      <c r="AA678" s="485"/>
      <c r="AB678" s="489"/>
    </row>
    <row r="679" spans="1:28" outlineLevel="1" x14ac:dyDescent="0.2">
      <c r="A679" s="340"/>
      <c r="B679" s="35"/>
      <c r="C679" s="34"/>
      <c r="D679" s="34"/>
      <c r="E679" s="34"/>
      <c r="F679" s="168" t="s">
        <v>225</v>
      </c>
      <c r="G679" s="179">
        <f t="shared" ref="G679:G684" si="203">G150</f>
        <v>0</v>
      </c>
      <c r="H679" s="170">
        <f t="shared" ref="H679:K684" si="204">IF(H150="",0,H150*VLOOKUP($F679,DRT,3,FALSE))</f>
        <v>0</v>
      </c>
      <c r="I679" s="173">
        <f t="shared" si="204"/>
        <v>0</v>
      </c>
      <c r="J679" s="173">
        <f t="shared" si="204"/>
        <v>0</v>
      </c>
      <c r="K679" s="174">
        <f t="shared" si="204"/>
        <v>0</v>
      </c>
      <c r="L679" s="200">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1">
        <f>(SUM($H150:$L150)-SUM($H679:U679))*VLOOKUP($F679,DRT,4,FALSE)</f>
        <v>0</v>
      </c>
      <c r="W679" s="54">
        <f t="shared" ref="W679:W684" si="205">G679-SUM(H679:V679)</f>
        <v>0</v>
      </c>
      <c r="Y679" s="479" t="s">
        <v>689</v>
      </c>
      <c r="Z679" s="456" t="s">
        <v>687</v>
      </c>
      <c r="AA679" s="456" t="s">
        <v>690</v>
      </c>
      <c r="AB679" s="489"/>
    </row>
    <row r="680" spans="1:28" outlineLevel="1" x14ac:dyDescent="0.2">
      <c r="A680" s="340"/>
      <c r="B680" s="35"/>
      <c r="C680" s="34"/>
      <c r="D680" s="34"/>
      <c r="E680" s="34"/>
      <c r="F680" s="168" t="s">
        <v>228</v>
      </c>
      <c r="G680" s="179">
        <f t="shared" si="203"/>
        <v>0</v>
      </c>
      <c r="H680" s="170">
        <f t="shared" si="204"/>
        <v>0</v>
      </c>
      <c r="I680" s="173">
        <f t="shared" si="204"/>
        <v>0</v>
      </c>
      <c r="J680" s="173">
        <f t="shared" si="204"/>
        <v>0</v>
      </c>
      <c r="K680" s="174">
        <f t="shared" si="204"/>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1">
        <f>($L151-$L680-$N680-$P680-$R680-$T680)*VLOOKUP($F680,DRT,4,FALSE)</f>
        <v>0</v>
      </c>
      <c r="W680" s="54">
        <f t="shared" si="205"/>
        <v>0</v>
      </c>
      <c r="Y680" s="479" t="s">
        <v>689</v>
      </c>
      <c r="Z680" s="456" t="s">
        <v>687</v>
      </c>
      <c r="AA680" s="456" t="s">
        <v>690</v>
      </c>
      <c r="AB680" s="489"/>
    </row>
    <row r="681" spans="1:28" outlineLevel="1" x14ac:dyDescent="0.2">
      <c r="A681" s="340"/>
      <c r="B681" s="35"/>
      <c r="C681" s="34"/>
      <c r="D681" s="34"/>
      <c r="E681" s="34"/>
      <c r="F681" s="168" t="s">
        <v>230</v>
      </c>
      <c r="G681" s="179">
        <f t="shared" si="203"/>
        <v>0</v>
      </c>
      <c r="H681" s="170">
        <f t="shared" si="204"/>
        <v>0</v>
      </c>
      <c r="I681" s="173">
        <f t="shared" si="204"/>
        <v>0</v>
      </c>
      <c r="J681" s="173">
        <f t="shared" si="204"/>
        <v>0</v>
      </c>
      <c r="K681" s="174">
        <f t="shared" si="204"/>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1">
        <f>($M152-$M681-$P681-$S681)*VLOOKUP($F681,DRT,4,FALSE)</f>
        <v>0</v>
      </c>
      <c r="W681" s="54">
        <f t="shared" si="205"/>
        <v>0</v>
      </c>
      <c r="Y681" s="479" t="s">
        <v>689</v>
      </c>
      <c r="Z681" s="456" t="s">
        <v>687</v>
      </c>
      <c r="AA681" s="456" t="s">
        <v>690</v>
      </c>
      <c r="AB681" s="489"/>
    </row>
    <row r="682" spans="1:28" outlineLevel="1" x14ac:dyDescent="0.2">
      <c r="A682" s="340"/>
      <c r="B682" s="35"/>
      <c r="C682" s="34"/>
      <c r="D682" s="34"/>
      <c r="E682" s="34"/>
      <c r="F682" s="168" t="s">
        <v>232</v>
      </c>
      <c r="G682" s="179">
        <f t="shared" si="203"/>
        <v>0</v>
      </c>
      <c r="H682" s="170">
        <f t="shared" si="204"/>
        <v>0</v>
      </c>
      <c r="I682" s="173">
        <f t="shared" si="204"/>
        <v>0</v>
      </c>
      <c r="J682" s="173">
        <f t="shared" si="204"/>
        <v>0</v>
      </c>
      <c r="K682" s="174">
        <f t="shared" si="204"/>
        <v>0</v>
      </c>
      <c r="L682" s="172">
        <f>IF(L153="",0,L153*VLOOKUP($F682,DRT,4,FALSE))</f>
        <v>0</v>
      </c>
      <c r="M682" s="175">
        <f>IF(M153="",0,M153*VLOOKUP($F682,DRT,4,FALSE))</f>
        <v>0</v>
      </c>
      <c r="N682" s="175">
        <f t="shared" ref="N682:P684" si="206">IF(N153="",0,N153*VLOOKUP($F682,DRT,4,FALSE))</f>
        <v>0</v>
      </c>
      <c r="O682" s="175">
        <f t="shared" si="206"/>
        <v>0</v>
      </c>
      <c r="P682" s="175">
        <f t="shared" si="206"/>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1">
        <f>($P153-$P682)*VLOOKUP($F682,DRT,4,FALSE)</f>
        <v>0</v>
      </c>
      <c r="W682" s="54">
        <f t="shared" si="205"/>
        <v>0</v>
      </c>
      <c r="Y682" s="479" t="s">
        <v>689</v>
      </c>
      <c r="Z682" s="456" t="s">
        <v>687</v>
      </c>
      <c r="AA682" s="456" t="s">
        <v>690</v>
      </c>
      <c r="AB682" s="489"/>
    </row>
    <row r="683" spans="1:28" outlineLevel="1" x14ac:dyDescent="0.2">
      <c r="A683" s="340"/>
      <c r="B683" s="35"/>
      <c r="C683" s="34"/>
      <c r="D683" s="34"/>
      <c r="E683" s="34"/>
      <c r="F683" s="168" t="s">
        <v>234</v>
      </c>
      <c r="G683" s="179">
        <f t="shared" si="203"/>
        <v>0</v>
      </c>
      <c r="H683" s="170">
        <f t="shared" si="204"/>
        <v>0</v>
      </c>
      <c r="I683" s="173">
        <f t="shared" si="204"/>
        <v>0</v>
      </c>
      <c r="J683" s="173">
        <f t="shared" si="204"/>
        <v>0</v>
      </c>
      <c r="K683" s="174">
        <f t="shared" si="204"/>
        <v>0</v>
      </c>
      <c r="L683" s="172">
        <f>IF(L154="",0,L154*VLOOKUP($F683,DRT,4,FALSE))</f>
        <v>0</v>
      </c>
      <c r="M683" s="175">
        <f>IF(M154="",0,M154*VLOOKUP($F683,DRT,4,FALSE))</f>
        <v>0</v>
      </c>
      <c r="N683" s="175">
        <f t="shared" si="206"/>
        <v>0</v>
      </c>
      <c r="O683" s="175">
        <f t="shared" si="206"/>
        <v>0</v>
      </c>
      <c r="P683" s="175">
        <f t="shared" si="206"/>
        <v>0</v>
      </c>
      <c r="Q683" s="175">
        <f t="shared" ref="Q683:V684" si="207">IF(Q154="",0,Q154*VLOOKUP($F683,DRT,4,FALSE))</f>
        <v>0</v>
      </c>
      <c r="R683" s="175">
        <f t="shared" si="207"/>
        <v>0</v>
      </c>
      <c r="S683" s="175">
        <f t="shared" si="207"/>
        <v>0</v>
      </c>
      <c r="T683" s="175">
        <f t="shared" si="207"/>
        <v>0</v>
      </c>
      <c r="U683" s="175">
        <f t="shared" si="207"/>
        <v>0</v>
      </c>
      <c r="V683" s="201">
        <f t="shared" si="207"/>
        <v>0</v>
      </c>
      <c r="W683" s="54">
        <f t="shared" si="205"/>
        <v>0</v>
      </c>
      <c r="Y683" s="479" t="s">
        <v>689</v>
      </c>
      <c r="Z683" s="456" t="s">
        <v>687</v>
      </c>
      <c r="AA683" s="456" t="s">
        <v>690</v>
      </c>
      <c r="AB683" s="489"/>
    </row>
    <row r="684" spans="1:28" outlineLevel="1" x14ac:dyDescent="0.2">
      <c r="A684" s="340"/>
      <c r="B684" s="35"/>
      <c r="C684" s="34"/>
      <c r="D684" s="34"/>
      <c r="E684" s="34"/>
      <c r="F684" s="168" t="s">
        <v>236</v>
      </c>
      <c r="G684" s="179">
        <f t="shared" si="203"/>
        <v>0</v>
      </c>
      <c r="H684" s="170">
        <f t="shared" si="204"/>
        <v>0</v>
      </c>
      <c r="I684" s="173">
        <f t="shared" si="204"/>
        <v>0</v>
      </c>
      <c r="J684" s="173">
        <f t="shared" si="204"/>
        <v>0</v>
      </c>
      <c r="K684" s="174">
        <f t="shared" si="204"/>
        <v>0</v>
      </c>
      <c r="L684" s="200">
        <f>IF(L155="",0,L155*VLOOKUP($F684,DRT,4,FALSE))</f>
        <v>0</v>
      </c>
      <c r="M684" s="173">
        <f>IF(M155="",0,M155*VLOOKUP($F684,DRT,4,FALSE))</f>
        <v>0</v>
      </c>
      <c r="N684" s="175">
        <f t="shared" si="206"/>
        <v>0</v>
      </c>
      <c r="O684" s="175">
        <f t="shared" si="206"/>
        <v>0</v>
      </c>
      <c r="P684" s="175">
        <f t="shared" si="206"/>
        <v>0</v>
      </c>
      <c r="Q684" s="175">
        <f t="shared" si="207"/>
        <v>0</v>
      </c>
      <c r="R684" s="175">
        <f t="shared" si="207"/>
        <v>0</v>
      </c>
      <c r="S684" s="175">
        <f t="shared" si="207"/>
        <v>0</v>
      </c>
      <c r="T684" s="175">
        <f t="shared" si="207"/>
        <v>0</v>
      </c>
      <c r="U684" s="175">
        <f t="shared" si="207"/>
        <v>0</v>
      </c>
      <c r="V684" s="201">
        <f t="shared" si="207"/>
        <v>0</v>
      </c>
      <c r="W684" s="54">
        <f t="shared" si="205"/>
        <v>0</v>
      </c>
      <c r="Y684" s="479" t="s">
        <v>689</v>
      </c>
      <c r="Z684" s="456" t="s">
        <v>687</v>
      </c>
      <c r="AA684" s="456" t="s">
        <v>690</v>
      </c>
      <c r="AB684" s="489"/>
    </row>
    <row r="685" spans="1:28" x14ac:dyDescent="0.2">
      <c r="A685" s="340"/>
      <c r="B685" s="35"/>
      <c r="C685" s="34"/>
      <c r="D685" s="34"/>
      <c r="E685" s="34" t="s">
        <v>238</v>
      </c>
      <c r="F685" s="71"/>
      <c r="G685" s="76">
        <f t="shared" ref="G685:V685" si="208">SUBTOTAL(9,G686:G691)</f>
        <v>0</v>
      </c>
      <c r="H685" s="43">
        <f t="shared" si="208"/>
        <v>0</v>
      </c>
      <c r="I685" s="43">
        <f t="shared" si="208"/>
        <v>0</v>
      </c>
      <c r="J685" s="43">
        <f t="shared" si="208"/>
        <v>0</v>
      </c>
      <c r="K685" s="46">
        <f t="shared" si="208"/>
        <v>0</v>
      </c>
      <c r="L685" s="44">
        <f t="shared" si="208"/>
        <v>0</v>
      </c>
      <c r="M685" s="45">
        <f t="shared" si="208"/>
        <v>0</v>
      </c>
      <c r="N685" s="45">
        <f t="shared" si="208"/>
        <v>0</v>
      </c>
      <c r="O685" s="45">
        <f t="shared" si="208"/>
        <v>0</v>
      </c>
      <c r="P685" s="45">
        <f t="shared" si="208"/>
        <v>0</v>
      </c>
      <c r="Q685" s="45">
        <f t="shared" si="208"/>
        <v>0</v>
      </c>
      <c r="R685" s="45">
        <f t="shared" si="208"/>
        <v>0</v>
      </c>
      <c r="S685" s="45">
        <f t="shared" si="208"/>
        <v>0</v>
      </c>
      <c r="T685" s="45">
        <f t="shared" si="208"/>
        <v>0</v>
      </c>
      <c r="U685" s="45">
        <f t="shared" si="208"/>
        <v>0</v>
      </c>
      <c r="V685" s="46">
        <f t="shared" si="208"/>
        <v>0</v>
      </c>
      <c r="W685" s="46">
        <f>SUBTOTAL(9,W686:W691)</f>
        <v>0</v>
      </c>
      <c r="Y685" s="457" t="s">
        <v>675</v>
      </c>
      <c r="Z685" s="485"/>
      <c r="AA685" s="485"/>
      <c r="AB685" s="489"/>
    </row>
    <row r="686" spans="1:28" outlineLevel="1" x14ac:dyDescent="0.2">
      <c r="A686" s="340"/>
      <c r="B686" s="35"/>
      <c r="C686" s="34"/>
      <c r="D686" s="34"/>
      <c r="E686" s="34"/>
      <c r="F686" s="168" t="s">
        <v>239</v>
      </c>
      <c r="G686" s="179">
        <f t="shared" ref="G686:G691" si="209">G157</f>
        <v>0</v>
      </c>
      <c r="H686" s="170">
        <f t="shared" ref="H686:K691" si="210">IF(H157="",0,H157*VLOOKUP($F686,DRT,3,FALSE))</f>
        <v>0</v>
      </c>
      <c r="I686" s="173">
        <f t="shared" si="210"/>
        <v>0</v>
      </c>
      <c r="J686" s="173">
        <f t="shared" si="210"/>
        <v>0</v>
      </c>
      <c r="K686" s="174">
        <f t="shared" si="210"/>
        <v>0</v>
      </c>
      <c r="L686" s="200">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1">
        <f>(SUM($H157:$L157)-SUM($H686:U686))*VLOOKUP($F686,DRT,4,FALSE)</f>
        <v>0</v>
      </c>
      <c r="W686" s="54">
        <f t="shared" ref="W686:W691" si="211">G686-SUM(H686:V686)</f>
        <v>0</v>
      </c>
      <c r="Y686" s="479" t="s">
        <v>689</v>
      </c>
      <c r="Z686" s="456" t="s">
        <v>687</v>
      </c>
      <c r="AA686" s="456" t="s">
        <v>690</v>
      </c>
      <c r="AB686" s="489"/>
    </row>
    <row r="687" spans="1:28" outlineLevel="1" x14ac:dyDescent="0.2">
      <c r="A687" s="340"/>
      <c r="B687" s="35"/>
      <c r="C687" s="34"/>
      <c r="D687" s="34"/>
      <c r="E687" s="34"/>
      <c r="F687" s="168" t="s">
        <v>241</v>
      </c>
      <c r="G687" s="179">
        <f t="shared" si="209"/>
        <v>0</v>
      </c>
      <c r="H687" s="170">
        <f t="shared" si="210"/>
        <v>0</v>
      </c>
      <c r="I687" s="173">
        <f t="shared" si="210"/>
        <v>0</v>
      </c>
      <c r="J687" s="173">
        <f t="shared" si="210"/>
        <v>0</v>
      </c>
      <c r="K687" s="174">
        <f t="shared" si="210"/>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1">
        <f>($L158-$L687-$N687-$P687-$R687-$T687)*VLOOKUP($F687,DRT,4,FALSE)</f>
        <v>0</v>
      </c>
      <c r="W687" s="54">
        <f t="shared" si="211"/>
        <v>0</v>
      </c>
      <c r="Y687" s="479" t="s">
        <v>689</v>
      </c>
      <c r="Z687" s="456" t="s">
        <v>687</v>
      </c>
      <c r="AA687" s="456" t="s">
        <v>690</v>
      </c>
      <c r="AB687" s="489"/>
    </row>
    <row r="688" spans="1:28" outlineLevel="1" x14ac:dyDescent="0.2">
      <c r="A688" s="340"/>
      <c r="B688" s="35"/>
      <c r="C688" s="34"/>
      <c r="D688" s="34"/>
      <c r="E688" s="34"/>
      <c r="F688" s="168" t="s">
        <v>243</v>
      </c>
      <c r="G688" s="179">
        <f t="shared" si="209"/>
        <v>0</v>
      </c>
      <c r="H688" s="170">
        <f t="shared" si="210"/>
        <v>0</v>
      </c>
      <c r="I688" s="173">
        <f t="shared" si="210"/>
        <v>0</v>
      </c>
      <c r="J688" s="173">
        <f t="shared" si="210"/>
        <v>0</v>
      </c>
      <c r="K688" s="174">
        <f t="shared" si="210"/>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1">
        <f>($M159-$M688-$P688-$S688)*VLOOKUP($F688,DRT,4,FALSE)</f>
        <v>0</v>
      </c>
      <c r="W688" s="54">
        <f t="shared" si="211"/>
        <v>0</v>
      </c>
      <c r="Y688" s="479" t="s">
        <v>689</v>
      </c>
      <c r="Z688" s="456" t="s">
        <v>687</v>
      </c>
      <c r="AA688" s="456" t="s">
        <v>690</v>
      </c>
      <c r="AB688" s="489"/>
    </row>
    <row r="689" spans="1:28" outlineLevel="1" x14ac:dyDescent="0.2">
      <c r="A689" s="340"/>
      <c r="B689" s="35"/>
      <c r="C689" s="34"/>
      <c r="D689" s="34"/>
      <c r="E689" s="34"/>
      <c r="F689" s="168" t="s">
        <v>245</v>
      </c>
      <c r="G689" s="179">
        <f t="shared" si="209"/>
        <v>0</v>
      </c>
      <c r="H689" s="170">
        <f t="shared" si="210"/>
        <v>0</v>
      </c>
      <c r="I689" s="173">
        <f t="shared" si="210"/>
        <v>0</v>
      </c>
      <c r="J689" s="173">
        <f t="shared" si="210"/>
        <v>0</v>
      </c>
      <c r="K689" s="174">
        <f t="shared" si="210"/>
        <v>0</v>
      </c>
      <c r="L689" s="172">
        <f>IF(L160="",0,L160*VLOOKUP($F689,DRT,4,FALSE))</f>
        <v>0</v>
      </c>
      <c r="M689" s="175">
        <f>IF(M160="",0,M160*VLOOKUP($F689,DRT,4,FALSE))</f>
        <v>0</v>
      </c>
      <c r="N689" s="175">
        <f t="shared" ref="N689:P691" si="212">IF(N160="",0,N160*VLOOKUP($F689,DRT,4,FALSE))</f>
        <v>0</v>
      </c>
      <c r="O689" s="175">
        <f t="shared" si="212"/>
        <v>0</v>
      </c>
      <c r="P689" s="175">
        <f t="shared" si="212"/>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1">
        <f>($P160-$P689)*VLOOKUP($F689,DRT,4,FALSE)</f>
        <v>0</v>
      </c>
      <c r="W689" s="54">
        <f t="shared" si="211"/>
        <v>0</v>
      </c>
      <c r="Y689" s="479" t="s">
        <v>689</v>
      </c>
      <c r="Z689" s="456" t="s">
        <v>687</v>
      </c>
      <c r="AA689" s="456" t="s">
        <v>690</v>
      </c>
      <c r="AB689" s="489"/>
    </row>
    <row r="690" spans="1:28" outlineLevel="1" x14ac:dyDescent="0.2">
      <c r="A690" s="340"/>
      <c r="B690" s="35"/>
      <c r="C690" s="34"/>
      <c r="D690" s="34"/>
      <c r="E690" s="34"/>
      <c r="F690" s="168" t="s">
        <v>247</v>
      </c>
      <c r="G690" s="179">
        <f t="shared" si="209"/>
        <v>0</v>
      </c>
      <c r="H690" s="170">
        <f t="shared" si="210"/>
        <v>0</v>
      </c>
      <c r="I690" s="173">
        <f t="shared" si="210"/>
        <v>0</v>
      </c>
      <c r="J690" s="173">
        <f t="shared" si="210"/>
        <v>0</v>
      </c>
      <c r="K690" s="174">
        <f t="shared" si="210"/>
        <v>0</v>
      </c>
      <c r="L690" s="172">
        <f>IF(L161="",0,L161*VLOOKUP($F690,DRT,4,FALSE))</f>
        <v>0</v>
      </c>
      <c r="M690" s="175">
        <f>IF(M161="",0,M161*VLOOKUP($F690,DRT,4,FALSE))</f>
        <v>0</v>
      </c>
      <c r="N690" s="175">
        <f t="shared" si="212"/>
        <v>0</v>
      </c>
      <c r="O690" s="175">
        <f t="shared" si="212"/>
        <v>0</v>
      </c>
      <c r="P690" s="175">
        <f t="shared" si="212"/>
        <v>0</v>
      </c>
      <c r="Q690" s="175">
        <f t="shared" ref="Q690:V691" si="213">IF(Q161="",0,Q161*VLOOKUP($F690,DRT,4,FALSE))</f>
        <v>0</v>
      </c>
      <c r="R690" s="175">
        <f t="shared" si="213"/>
        <v>0</v>
      </c>
      <c r="S690" s="175">
        <f t="shared" si="213"/>
        <v>0</v>
      </c>
      <c r="T690" s="175">
        <f t="shared" si="213"/>
        <v>0</v>
      </c>
      <c r="U690" s="175">
        <f t="shared" si="213"/>
        <v>0</v>
      </c>
      <c r="V690" s="201">
        <f t="shared" si="213"/>
        <v>0</v>
      </c>
      <c r="W690" s="54">
        <f t="shared" si="211"/>
        <v>0</v>
      </c>
      <c r="Y690" s="479" t="s">
        <v>689</v>
      </c>
      <c r="Z690" s="456" t="s">
        <v>687</v>
      </c>
      <c r="AA690" s="456" t="s">
        <v>690</v>
      </c>
      <c r="AB690" s="489"/>
    </row>
    <row r="691" spans="1:28" outlineLevel="1" x14ac:dyDescent="0.2">
      <c r="A691" s="340"/>
      <c r="B691" s="35"/>
      <c r="C691" s="34"/>
      <c r="D691" s="34"/>
      <c r="E691" s="34"/>
      <c r="F691" s="168" t="s">
        <v>249</v>
      </c>
      <c r="G691" s="179">
        <f t="shared" si="209"/>
        <v>0</v>
      </c>
      <c r="H691" s="170">
        <f t="shared" si="210"/>
        <v>0</v>
      </c>
      <c r="I691" s="173">
        <f t="shared" si="210"/>
        <v>0</v>
      </c>
      <c r="J691" s="173">
        <f t="shared" si="210"/>
        <v>0</v>
      </c>
      <c r="K691" s="174">
        <f t="shared" si="210"/>
        <v>0</v>
      </c>
      <c r="L691" s="200">
        <f>IF(L162="",0,L162*VLOOKUP($F691,DRT,4,FALSE))</f>
        <v>0</v>
      </c>
      <c r="M691" s="173">
        <f>IF(M162="",0,M162*VLOOKUP($F691,DRT,4,FALSE))</f>
        <v>0</v>
      </c>
      <c r="N691" s="175">
        <f t="shared" si="212"/>
        <v>0</v>
      </c>
      <c r="O691" s="175">
        <f t="shared" si="212"/>
        <v>0</v>
      </c>
      <c r="P691" s="175">
        <f t="shared" si="212"/>
        <v>0</v>
      </c>
      <c r="Q691" s="175">
        <f t="shared" si="213"/>
        <v>0</v>
      </c>
      <c r="R691" s="175">
        <f t="shared" si="213"/>
        <v>0</v>
      </c>
      <c r="S691" s="175">
        <f t="shared" si="213"/>
        <v>0</v>
      </c>
      <c r="T691" s="175">
        <f t="shared" si="213"/>
        <v>0</v>
      </c>
      <c r="U691" s="175">
        <f t="shared" si="213"/>
        <v>0</v>
      </c>
      <c r="V691" s="201">
        <f t="shared" si="213"/>
        <v>0</v>
      </c>
      <c r="W691" s="54">
        <f t="shared" si="211"/>
        <v>0</v>
      </c>
      <c r="Y691" s="479" t="s">
        <v>689</v>
      </c>
      <c r="Z691" s="456" t="s">
        <v>687</v>
      </c>
      <c r="AA691" s="456" t="s">
        <v>690</v>
      </c>
      <c r="AB691" s="489"/>
    </row>
    <row r="692" spans="1:28" x14ac:dyDescent="0.2">
      <c r="A692" s="340"/>
      <c r="B692" s="35"/>
      <c r="C692" s="34"/>
      <c r="D692" s="34"/>
      <c r="E692" s="34" t="s">
        <v>251</v>
      </c>
      <c r="F692" s="71"/>
      <c r="G692" s="76">
        <f t="shared" ref="G692:V692" si="214">SUBTOTAL(9,G693:G698)</f>
        <v>0</v>
      </c>
      <c r="H692" s="43">
        <f t="shared" si="214"/>
        <v>0</v>
      </c>
      <c r="I692" s="43">
        <f t="shared" si="214"/>
        <v>0</v>
      </c>
      <c r="J692" s="43">
        <f t="shared" si="214"/>
        <v>0</v>
      </c>
      <c r="K692" s="46">
        <f t="shared" si="214"/>
        <v>0</v>
      </c>
      <c r="L692" s="44">
        <f t="shared" si="214"/>
        <v>0</v>
      </c>
      <c r="M692" s="45">
        <f t="shared" si="214"/>
        <v>0</v>
      </c>
      <c r="N692" s="45">
        <f t="shared" si="214"/>
        <v>0</v>
      </c>
      <c r="O692" s="45">
        <f t="shared" si="214"/>
        <v>0</v>
      </c>
      <c r="P692" s="45">
        <f t="shared" si="214"/>
        <v>0</v>
      </c>
      <c r="Q692" s="45">
        <f t="shared" si="214"/>
        <v>0</v>
      </c>
      <c r="R692" s="45">
        <f t="shared" si="214"/>
        <v>0</v>
      </c>
      <c r="S692" s="45">
        <f t="shared" si="214"/>
        <v>0</v>
      </c>
      <c r="T692" s="45">
        <f t="shared" si="214"/>
        <v>0</v>
      </c>
      <c r="U692" s="45">
        <f t="shared" si="214"/>
        <v>0</v>
      </c>
      <c r="V692" s="46">
        <f t="shared" si="214"/>
        <v>0</v>
      </c>
      <c r="W692" s="46">
        <f>SUBTOTAL(9,W693:W698)</f>
        <v>0</v>
      </c>
      <c r="Y692" s="457" t="s">
        <v>675</v>
      </c>
      <c r="Z692" s="485"/>
      <c r="AA692" s="485"/>
      <c r="AB692" s="489"/>
    </row>
    <row r="693" spans="1:28" outlineLevel="1" x14ac:dyDescent="0.2">
      <c r="A693" s="340"/>
      <c r="B693" s="35"/>
      <c r="C693" s="34"/>
      <c r="D693" s="34"/>
      <c r="E693" s="34"/>
      <c r="F693" s="168" t="s">
        <v>252</v>
      </c>
      <c r="G693" s="179">
        <f t="shared" ref="G693:G698" si="215">G164</f>
        <v>0</v>
      </c>
      <c r="H693" s="170">
        <f t="shared" ref="H693:K698" si="216">IF(H164="",0,H164*VLOOKUP($F693,DRT,3,FALSE))</f>
        <v>0</v>
      </c>
      <c r="I693" s="173">
        <f t="shared" si="216"/>
        <v>0</v>
      </c>
      <c r="J693" s="173">
        <f t="shared" si="216"/>
        <v>0</v>
      </c>
      <c r="K693" s="174">
        <f t="shared" si="216"/>
        <v>0</v>
      </c>
      <c r="L693" s="200">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1">
        <f>(SUM($H164:$L164)-SUM($H693:U693))*VLOOKUP($F693,DRT,4,FALSE)</f>
        <v>0</v>
      </c>
      <c r="W693" s="54">
        <f t="shared" ref="W693:W698" si="217">G693-SUM(H693:V693)</f>
        <v>0</v>
      </c>
      <c r="Y693" s="479" t="s">
        <v>689</v>
      </c>
      <c r="Z693" s="456" t="s">
        <v>687</v>
      </c>
      <c r="AA693" s="456" t="s">
        <v>690</v>
      </c>
      <c r="AB693" s="489"/>
    </row>
    <row r="694" spans="1:28" outlineLevel="1" x14ac:dyDescent="0.2">
      <c r="A694" s="340"/>
      <c r="B694" s="35"/>
      <c r="C694" s="34"/>
      <c r="D694" s="34"/>
      <c r="E694" s="34"/>
      <c r="F694" s="168" t="s">
        <v>254</v>
      </c>
      <c r="G694" s="179">
        <f t="shared" si="215"/>
        <v>0</v>
      </c>
      <c r="H694" s="170">
        <f t="shared" si="216"/>
        <v>0</v>
      </c>
      <c r="I694" s="173">
        <f t="shared" si="216"/>
        <v>0</v>
      </c>
      <c r="J694" s="173">
        <f t="shared" si="216"/>
        <v>0</v>
      </c>
      <c r="K694" s="174">
        <f t="shared" si="216"/>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1">
        <f>($L165-$L694-$N694-$P694-$R694-$T694)*VLOOKUP($F694,DRT,4,FALSE)</f>
        <v>0</v>
      </c>
      <c r="W694" s="54">
        <f t="shared" si="217"/>
        <v>0</v>
      </c>
      <c r="Y694" s="479" t="s">
        <v>689</v>
      </c>
      <c r="Z694" s="456" t="s">
        <v>687</v>
      </c>
      <c r="AA694" s="456" t="s">
        <v>690</v>
      </c>
      <c r="AB694" s="489"/>
    </row>
    <row r="695" spans="1:28" outlineLevel="1" x14ac:dyDescent="0.2">
      <c r="A695" s="340"/>
      <c r="B695" s="35"/>
      <c r="C695" s="34"/>
      <c r="D695" s="34"/>
      <c r="E695" s="34"/>
      <c r="F695" s="168" t="s">
        <v>256</v>
      </c>
      <c r="G695" s="179">
        <f t="shared" si="215"/>
        <v>0</v>
      </c>
      <c r="H695" s="170">
        <f t="shared" si="216"/>
        <v>0</v>
      </c>
      <c r="I695" s="173">
        <f t="shared" si="216"/>
        <v>0</v>
      </c>
      <c r="J695" s="173">
        <f t="shared" si="216"/>
        <v>0</v>
      </c>
      <c r="K695" s="174">
        <f t="shared" si="216"/>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1">
        <f>($M166-$M695-$P695-$S695)*VLOOKUP($F695,DRT,4,FALSE)</f>
        <v>0</v>
      </c>
      <c r="W695" s="54">
        <f t="shared" si="217"/>
        <v>0</v>
      </c>
      <c r="Y695" s="479" t="s">
        <v>689</v>
      </c>
      <c r="Z695" s="456" t="s">
        <v>687</v>
      </c>
      <c r="AA695" s="456" t="s">
        <v>690</v>
      </c>
      <c r="AB695" s="489"/>
    </row>
    <row r="696" spans="1:28" outlineLevel="1" x14ac:dyDescent="0.2">
      <c r="A696" s="340"/>
      <c r="B696" s="35"/>
      <c r="C696" s="34"/>
      <c r="D696" s="34"/>
      <c r="E696" s="34"/>
      <c r="F696" s="168" t="s">
        <v>258</v>
      </c>
      <c r="G696" s="179">
        <f t="shared" si="215"/>
        <v>0</v>
      </c>
      <c r="H696" s="170">
        <f t="shared" si="216"/>
        <v>0</v>
      </c>
      <c r="I696" s="173">
        <f t="shared" si="216"/>
        <v>0</v>
      </c>
      <c r="J696" s="173">
        <f t="shared" si="216"/>
        <v>0</v>
      </c>
      <c r="K696" s="174">
        <f t="shared" si="216"/>
        <v>0</v>
      </c>
      <c r="L696" s="172">
        <f>IF(L167="",0,L167*VLOOKUP($F696,DRT,4,FALSE))</f>
        <v>0</v>
      </c>
      <c r="M696" s="175">
        <f>IF(M167="",0,M167*VLOOKUP($F696,DRT,4,FALSE))</f>
        <v>0</v>
      </c>
      <c r="N696" s="175">
        <f t="shared" ref="N696:P698" si="218">IF(N167="",0,N167*VLOOKUP($F696,DRT,4,FALSE))</f>
        <v>0</v>
      </c>
      <c r="O696" s="175">
        <f t="shared" si="218"/>
        <v>0</v>
      </c>
      <c r="P696" s="175">
        <f t="shared" si="218"/>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1">
        <f>($P167-$P696)*VLOOKUP($F696,DRT,4,FALSE)</f>
        <v>0</v>
      </c>
      <c r="W696" s="54">
        <f t="shared" si="217"/>
        <v>0</v>
      </c>
      <c r="Y696" s="479" t="s">
        <v>689</v>
      </c>
      <c r="Z696" s="456" t="s">
        <v>687</v>
      </c>
      <c r="AA696" s="456" t="s">
        <v>690</v>
      </c>
      <c r="AB696" s="489"/>
    </row>
    <row r="697" spans="1:28" outlineLevel="1" x14ac:dyDescent="0.2">
      <c r="A697" s="340"/>
      <c r="B697" s="35"/>
      <c r="C697" s="34"/>
      <c r="D697" s="34"/>
      <c r="E697" s="34"/>
      <c r="F697" s="168" t="s">
        <v>260</v>
      </c>
      <c r="G697" s="179">
        <f t="shared" si="215"/>
        <v>0</v>
      </c>
      <c r="H697" s="170">
        <f t="shared" si="216"/>
        <v>0</v>
      </c>
      <c r="I697" s="173">
        <f t="shared" si="216"/>
        <v>0</v>
      </c>
      <c r="J697" s="173">
        <f t="shared" si="216"/>
        <v>0</v>
      </c>
      <c r="K697" s="174">
        <f t="shared" si="216"/>
        <v>0</v>
      </c>
      <c r="L697" s="172">
        <f>IF(L168="",0,L168*VLOOKUP($F697,DRT,4,FALSE))</f>
        <v>0</v>
      </c>
      <c r="M697" s="175">
        <f>IF(M168="",0,M168*VLOOKUP($F697,DRT,4,FALSE))</f>
        <v>0</v>
      </c>
      <c r="N697" s="175">
        <f t="shared" si="218"/>
        <v>0</v>
      </c>
      <c r="O697" s="175">
        <f t="shared" si="218"/>
        <v>0</v>
      </c>
      <c r="P697" s="175">
        <f t="shared" si="218"/>
        <v>0</v>
      </c>
      <c r="Q697" s="175">
        <f t="shared" ref="Q697:V698" si="219">IF(Q168="",0,Q168*VLOOKUP($F697,DRT,4,FALSE))</f>
        <v>0</v>
      </c>
      <c r="R697" s="175">
        <f t="shared" si="219"/>
        <v>0</v>
      </c>
      <c r="S697" s="175">
        <f t="shared" si="219"/>
        <v>0</v>
      </c>
      <c r="T697" s="175">
        <f t="shared" si="219"/>
        <v>0</v>
      </c>
      <c r="U697" s="175">
        <f t="shared" si="219"/>
        <v>0</v>
      </c>
      <c r="V697" s="201">
        <f t="shared" si="219"/>
        <v>0</v>
      </c>
      <c r="W697" s="54">
        <f t="shared" si="217"/>
        <v>0</v>
      </c>
      <c r="Y697" s="479" t="s">
        <v>689</v>
      </c>
      <c r="Z697" s="456" t="s">
        <v>687</v>
      </c>
      <c r="AA697" s="456" t="s">
        <v>690</v>
      </c>
      <c r="AB697" s="489"/>
    </row>
    <row r="698" spans="1:28" outlineLevel="1" x14ac:dyDescent="0.2">
      <c r="A698" s="340"/>
      <c r="B698" s="35"/>
      <c r="C698" s="34"/>
      <c r="D698" s="34"/>
      <c r="E698" s="34"/>
      <c r="F698" s="168" t="s">
        <v>262</v>
      </c>
      <c r="G698" s="179">
        <f t="shared" si="215"/>
        <v>0</v>
      </c>
      <c r="H698" s="170">
        <f t="shared" si="216"/>
        <v>0</v>
      </c>
      <c r="I698" s="173">
        <f t="shared" si="216"/>
        <v>0</v>
      </c>
      <c r="J698" s="173">
        <f t="shared" si="216"/>
        <v>0</v>
      </c>
      <c r="K698" s="174">
        <f t="shared" si="216"/>
        <v>0</v>
      </c>
      <c r="L698" s="200">
        <f>IF(L169="",0,L169*VLOOKUP($F698,DRT,4,FALSE))</f>
        <v>0</v>
      </c>
      <c r="M698" s="173">
        <f>IF(M169="",0,M169*VLOOKUP($F698,DRT,4,FALSE))</f>
        <v>0</v>
      </c>
      <c r="N698" s="175">
        <f t="shared" si="218"/>
        <v>0</v>
      </c>
      <c r="O698" s="175">
        <f t="shared" si="218"/>
        <v>0</v>
      </c>
      <c r="P698" s="175">
        <f t="shared" si="218"/>
        <v>0</v>
      </c>
      <c r="Q698" s="175">
        <f t="shared" si="219"/>
        <v>0</v>
      </c>
      <c r="R698" s="175">
        <f t="shared" si="219"/>
        <v>0</v>
      </c>
      <c r="S698" s="175">
        <f t="shared" si="219"/>
        <v>0</v>
      </c>
      <c r="T698" s="175">
        <f t="shared" si="219"/>
        <v>0</v>
      </c>
      <c r="U698" s="175">
        <f t="shared" si="219"/>
        <v>0</v>
      </c>
      <c r="V698" s="201">
        <f t="shared" si="219"/>
        <v>0</v>
      </c>
      <c r="W698" s="54">
        <f t="shared" si="217"/>
        <v>0</v>
      </c>
      <c r="Y698" s="479" t="s">
        <v>689</v>
      </c>
      <c r="Z698" s="456" t="s">
        <v>687</v>
      </c>
      <c r="AA698" s="456" t="s">
        <v>690</v>
      </c>
      <c r="AB698" s="489"/>
    </row>
    <row r="699" spans="1:28" x14ac:dyDescent="0.2">
      <c r="A699" s="340"/>
      <c r="B699" s="35"/>
      <c r="C699" s="34"/>
      <c r="D699" s="34"/>
      <c r="E699" s="34" t="s">
        <v>264</v>
      </c>
      <c r="F699" s="71"/>
      <c r="G699" s="76">
        <f t="shared" ref="G699:V699" si="220">SUBTOTAL(9,G700:G705)</f>
        <v>0</v>
      </c>
      <c r="H699" s="43">
        <f t="shared" si="220"/>
        <v>0</v>
      </c>
      <c r="I699" s="43">
        <f t="shared" si="220"/>
        <v>0</v>
      </c>
      <c r="J699" s="43">
        <f t="shared" si="220"/>
        <v>0</v>
      </c>
      <c r="K699" s="46">
        <f t="shared" si="220"/>
        <v>0</v>
      </c>
      <c r="L699" s="44">
        <f t="shared" si="220"/>
        <v>0</v>
      </c>
      <c r="M699" s="45">
        <f t="shared" si="220"/>
        <v>0</v>
      </c>
      <c r="N699" s="45">
        <f t="shared" si="220"/>
        <v>0</v>
      </c>
      <c r="O699" s="45">
        <f t="shared" si="220"/>
        <v>0</v>
      </c>
      <c r="P699" s="45">
        <f t="shared" si="220"/>
        <v>0</v>
      </c>
      <c r="Q699" s="45">
        <f t="shared" si="220"/>
        <v>0</v>
      </c>
      <c r="R699" s="45">
        <f t="shared" si="220"/>
        <v>0</v>
      </c>
      <c r="S699" s="45">
        <f t="shared" si="220"/>
        <v>0</v>
      </c>
      <c r="T699" s="45">
        <f t="shared" si="220"/>
        <v>0</v>
      </c>
      <c r="U699" s="45">
        <f t="shared" si="220"/>
        <v>0</v>
      </c>
      <c r="V699" s="46">
        <f t="shared" si="220"/>
        <v>0</v>
      </c>
      <c r="W699" s="46">
        <f>SUBTOTAL(9,W700:W705)</f>
        <v>0</v>
      </c>
      <c r="Y699" s="457" t="s">
        <v>675</v>
      </c>
      <c r="Z699" s="485"/>
      <c r="AA699" s="485"/>
      <c r="AB699" s="489"/>
    </row>
    <row r="700" spans="1:28" outlineLevel="1" x14ac:dyDescent="0.2">
      <c r="A700" s="340"/>
      <c r="B700" s="35"/>
      <c r="C700" s="34"/>
      <c r="D700" s="34"/>
      <c r="E700" s="34"/>
      <c r="F700" s="168" t="s">
        <v>265</v>
      </c>
      <c r="G700" s="179">
        <f t="shared" ref="G700:G705" si="221">G171</f>
        <v>0</v>
      </c>
      <c r="H700" s="170">
        <f t="shared" ref="H700:K705" si="222">IF(H171="",0,H171*VLOOKUP($F700,DRT,3,FALSE))</f>
        <v>0</v>
      </c>
      <c r="I700" s="173">
        <f t="shared" si="222"/>
        <v>0</v>
      </c>
      <c r="J700" s="173">
        <f t="shared" si="222"/>
        <v>0</v>
      </c>
      <c r="K700" s="174">
        <f t="shared" si="222"/>
        <v>0</v>
      </c>
      <c r="L700" s="200">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1">
        <f>(SUM($H171:$L171)-SUM($H700:U700))*VLOOKUP($F700,DRT,4,FALSE)</f>
        <v>0</v>
      </c>
      <c r="W700" s="54">
        <f t="shared" ref="W700:W705" si="223">G700-SUM(H700:V700)</f>
        <v>0</v>
      </c>
      <c r="Y700" s="479" t="s">
        <v>689</v>
      </c>
      <c r="Z700" s="456" t="s">
        <v>687</v>
      </c>
      <c r="AA700" s="456" t="s">
        <v>690</v>
      </c>
      <c r="AB700" s="489"/>
    </row>
    <row r="701" spans="1:28" outlineLevel="1" x14ac:dyDescent="0.2">
      <c r="A701" s="340"/>
      <c r="B701" s="35"/>
      <c r="C701" s="34"/>
      <c r="D701" s="34"/>
      <c r="E701" s="34"/>
      <c r="F701" s="168" t="s">
        <v>267</v>
      </c>
      <c r="G701" s="179">
        <f t="shared" si="221"/>
        <v>0</v>
      </c>
      <c r="H701" s="170">
        <f t="shared" si="222"/>
        <v>0</v>
      </c>
      <c r="I701" s="173">
        <f t="shared" si="222"/>
        <v>0</v>
      </c>
      <c r="J701" s="173">
        <f t="shared" si="222"/>
        <v>0</v>
      </c>
      <c r="K701" s="174">
        <f t="shared" si="222"/>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1">
        <f>($L172-$L701-$N701-$P701-$R701-$T701)*VLOOKUP($F701,DRT,4,FALSE)</f>
        <v>0</v>
      </c>
      <c r="W701" s="54">
        <f t="shared" si="223"/>
        <v>0</v>
      </c>
      <c r="Y701" s="479" t="s">
        <v>689</v>
      </c>
      <c r="Z701" s="456" t="s">
        <v>687</v>
      </c>
      <c r="AA701" s="456" t="s">
        <v>690</v>
      </c>
      <c r="AB701" s="489"/>
    </row>
    <row r="702" spans="1:28" outlineLevel="1" x14ac:dyDescent="0.2">
      <c r="A702" s="340"/>
      <c r="B702" s="35"/>
      <c r="C702" s="34"/>
      <c r="D702" s="34"/>
      <c r="E702" s="34"/>
      <c r="F702" s="168" t="s">
        <v>269</v>
      </c>
      <c r="G702" s="179">
        <f t="shared" si="221"/>
        <v>0</v>
      </c>
      <c r="H702" s="170">
        <f t="shared" si="222"/>
        <v>0</v>
      </c>
      <c r="I702" s="173">
        <f t="shared" si="222"/>
        <v>0</v>
      </c>
      <c r="J702" s="173">
        <f t="shared" si="222"/>
        <v>0</v>
      </c>
      <c r="K702" s="174">
        <f t="shared" si="222"/>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1">
        <f>($M173-$M702-$P702-$S702)*VLOOKUP($F702,DRT,4,FALSE)</f>
        <v>0</v>
      </c>
      <c r="W702" s="54">
        <f t="shared" si="223"/>
        <v>0</v>
      </c>
      <c r="Y702" s="479" t="s">
        <v>689</v>
      </c>
      <c r="Z702" s="456" t="s">
        <v>687</v>
      </c>
      <c r="AA702" s="456" t="s">
        <v>690</v>
      </c>
      <c r="AB702" s="489"/>
    </row>
    <row r="703" spans="1:28" outlineLevel="1" x14ac:dyDescent="0.2">
      <c r="A703" s="340"/>
      <c r="B703" s="35"/>
      <c r="C703" s="34"/>
      <c r="D703" s="34"/>
      <c r="E703" s="34"/>
      <c r="F703" s="168" t="s">
        <v>271</v>
      </c>
      <c r="G703" s="179">
        <f t="shared" si="221"/>
        <v>0</v>
      </c>
      <c r="H703" s="170">
        <f t="shared" si="222"/>
        <v>0</v>
      </c>
      <c r="I703" s="173">
        <f t="shared" si="222"/>
        <v>0</v>
      </c>
      <c r="J703" s="173">
        <f t="shared" si="222"/>
        <v>0</v>
      </c>
      <c r="K703" s="174">
        <f t="shared" si="222"/>
        <v>0</v>
      </c>
      <c r="L703" s="172">
        <f>IF(L174="",0,L174*VLOOKUP($F703,DRT,4,FALSE))</f>
        <v>0</v>
      </c>
      <c r="M703" s="175">
        <f>IF(M174="",0,M174*VLOOKUP($F703,DRT,4,FALSE))</f>
        <v>0</v>
      </c>
      <c r="N703" s="175">
        <f t="shared" ref="N703:P705" si="224">IF(N174="",0,N174*VLOOKUP($F703,DRT,4,FALSE))</f>
        <v>0</v>
      </c>
      <c r="O703" s="175">
        <f t="shared" si="224"/>
        <v>0</v>
      </c>
      <c r="P703" s="175">
        <f t="shared" si="224"/>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1">
        <f>($P174-$P703)*VLOOKUP($F703,DRT,4,FALSE)</f>
        <v>0</v>
      </c>
      <c r="W703" s="54">
        <f t="shared" si="223"/>
        <v>0</v>
      </c>
      <c r="Y703" s="479" t="s">
        <v>689</v>
      </c>
      <c r="Z703" s="456" t="s">
        <v>687</v>
      </c>
      <c r="AA703" s="456" t="s">
        <v>690</v>
      </c>
      <c r="AB703" s="489"/>
    </row>
    <row r="704" spans="1:28" outlineLevel="1" x14ac:dyDescent="0.2">
      <c r="A704" s="340"/>
      <c r="B704" s="35"/>
      <c r="C704" s="34"/>
      <c r="D704" s="34"/>
      <c r="E704" s="34"/>
      <c r="F704" s="168" t="s">
        <v>273</v>
      </c>
      <c r="G704" s="179">
        <f t="shared" si="221"/>
        <v>0</v>
      </c>
      <c r="H704" s="170">
        <f t="shared" si="222"/>
        <v>0</v>
      </c>
      <c r="I704" s="173">
        <f t="shared" si="222"/>
        <v>0</v>
      </c>
      <c r="J704" s="173">
        <f t="shared" si="222"/>
        <v>0</v>
      </c>
      <c r="K704" s="174">
        <f t="shared" si="222"/>
        <v>0</v>
      </c>
      <c r="L704" s="172">
        <f>IF(L175="",0,L175*VLOOKUP($F704,DRT,4,FALSE))</f>
        <v>0</v>
      </c>
      <c r="M704" s="175">
        <f>IF(M175="",0,M175*VLOOKUP($F704,DRT,4,FALSE))</f>
        <v>0</v>
      </c>
      <c r="N704" s="175">
        <f t="shared" si="224"/>
        <v>0</v>
      </c>
      <c r="O704" s="175">
        <f t="shared" si="224"/>
        <v>0</v>
      </c>
      <c r="P704" s="175">
        <f t="shared" si="224"/>
        <v>0</v>
      </c>
      <c r="Q704" s="175">
        <f t="shared" ref="Q704:V705" si="225">IF(Q175="",0,Q175*VLOOKUP($F704,DRT,4,FALSE))</f>
        <v>0</v>
      </c>
      <c r="R704" s="175">
        <f t="shared" si="225"/>
        <v>0</v>
      </c>
      <c r="S704" s="175">
        <f t="shared" si="225"/>
        <v>0</v>
      </c>
      <c r="T704" s="175">
        <f t="shared" si="225"/>
        <v>0</v>
      </c>
      <c r="U704" s="175">
        <f t="shared" si="225"/>
        <v>0</v>
      </c>
      <c r="V704" s="201">
        <f t="shared" si="225"/>
        <v>0</v>
      </c>
      <c r="W704" s="54">
        <f t="shared" si="223"/>
        <v>0</v>
      </c>
      <c r="Y704" s="479" t="s">
        <v>689</v>
      </c>
      <c r="Z704" s="456" t="s">
        <v>687</v>
      </c>
      <c r="AA704" s="456" t="s">
        <v>690</v>
      </c>
      <c r="AB704" s="489"/>
    </row>
    <row r="705" spans="1:28" outlineLevel="1" x14ac:dyDescent="0.2">
      <c r="A705" s="340"/>
      <c r="B705" s="35"/>
      <c r="C705" s="34"/>
      <c r="D705" s="34"/>
      <c r="E705" s="34"/>
      <c r="F705" s="168" t="s">
        <v>275</v>
      </c>
      <c r="G705" s="179">
        <f t="shared" si="221"/>
        <v>0</v>
      </c>
      <c r="H705" s="170">
        <f t="shared" si="222"/>
        <v>0</v>
      </c>
      <c r="I705" s="173">
        <f t="shared" si="222"/>
        <v>0</v>
      </c>
      <c r="J705" s="173">
        <f t="shared" si="222"/>
        <v>0</v>
      </c>
      <c r="K705" s="174">
        <f t="shared" si="222"/>
        <v>0</v>
      </c>
      <c r="L705" s="200">
        <f>IF(L176="",0,L176*VLOOKUP($F705,DRT,4,FALSE))</f>
        <v>0</v>
      </c>
      <c r="M705" s="173">
        <f>IF(M176="",0,M176*VLOOKUP($F705,DRT,4,FALSE))</f>
        <v>0</v>
      </c>
      <c r="N705" s="175">
        <f t="shared" si="224"/>
        <v>0</v>
      </c>
      <c r="O705" s="175">
        <f t="shared" si="224"/>
        <v>0</v>
      </c>
      <c r="P705" s="175">
        <f t="shared" si="224"/>
        <v>0</v>
      </c>
      <c r="Q705" s="175">
        <f t="shared" si="225"/>
        <v>0</v>
      </c>
      <c r="R705" s="175">
        <f t="shared" si="225"/>
        <v>0</v>
      </c>
      <c r="S705" s="175">
        <f t="shared" si="225"/>
        <v>0</v>
      </c>
      <c r="T705" s="175">
        <f t="shared" si="225"/>
        <v>0</v>
      </c>
      <c r="U705" s="175">
        <f t="shared" si="225"/>
        <v>0</v>
      </c>
      <c r="V705" s="201">
        <f t="shared" si="225"/>
        <v>0</v>
      </c>
      <c r="W705" s="54">
        <f t="shared" si="223"/>
        <v>0</v>
      </c>
      <c r="Y705" s="479" t="s">
        <v>689</v>
      </c>
      <c r="Z705" s="456" t="s">
        <v>687</v>
      </c>
      <c r="AA705" s="456" t="s">
        <v>690</v>
      </c>
      <c r="AB705" s="489"/>
    </row>
    <row r="706" spans="1:28" x14ac:dyDescent="0.2">
      <c r="A706" s="340"/>
      <c r="B706" s="35"/>
      <c r="C706" s="34"/>
      <c r="D706" s="34"/>
      <c r="E706" s="34" t="s">
        <v>277</v>
      </c>
      <c r="F706" s="71"/>
      <c r="G706" s="76">
        <f t="shared" ref="G706:V706" si="226">SUBTOTAL(9,G707:G712)</f>
        <v>0</v>
      </c>
      <c r="H706" s="43">
        <f t="shared" si="226"/>
        <v>0</v>
      </c>
      <c r="I706" s="43">
        <f t="shared" si="226"/>
        <v>0</v>
      </c>
      <c r="J706" s="43">
        <f t="shared" si="226"/>
        <v>0</v>
      </c>
      <c r="K706" s="46">
        <f t="shared" si="226"/>
        <v>0</v>
      </c>
      <c r="L706" s="44">
        <f t="shared" si="226"/>
        <v>0</v>
      </c>
      <c r="M706" s="45">
        <f t="shared" si="226"/>
        <v>0</v>
      </c>
      <c r="N706" s="45">
        <f t="shared" si="226"/>
        <v>0</v>
      </c>
      <c r="O706" s="45">
        <f t="shared" si="226"/>
        <v>0</v>
      </c>
      <c r="P706" s="45">
        <f t="shared" si="226"/>
        <v>0</v>
      </c>
      <c r="Q706" s="45">
        <f t="shared" si="226"/>
        <v>0</v>
      </c>
      <c r="R706" s="45">
        <f t="shared" si="226"/>
        <v>0</v>
      </c>
      <c r="S706" s="45">
        <f t="shared" si="226"/>
        <v>0</v>
      </c>
      <c r="T706" s="45">
        <f t="shared" si="226"/>
        <v>0</v>
      </c>
      <c r="U706" s="45">
        <f t="shared" si="226"/>
        <v>0</v>
      </c>
      <c r="V706" s="46">
        <f t="shared" si="226"/>
        <v>0</v>
      </c>
      <c r="W706" s="46">
        <f>SUBTOTAL(9,W707:W712)</f>
        <v>0</v>
      </c>
      <c r="Y706" s="457" t="s">
        <v>675</v>
      </c>
      <c r="Z706" s="485"/>
      <c r="AA706" s="485"/>
      <c r="AB706" s="489"/>
    </row>
    <row r="707" spans="1:28" outlineLevel="1" x14ac:dyDescent="0.2">
      <c r="A707" s="340"/>
      <c r="B707" s="35"/>
      <c r="C707" s="34"/>
      <c r="D707" s="34"/>
      <c r="E707" s="34"/>
      <c r="F707" s="168" t="s">
        <v>278</v>
      </c>
      <c r="G707" s="179">
        <f t="shared" ref="G707:G712" si="227">G178</f>
        <v>0</v>
      </c>
      <c r="H707" s="170">
        <f t="shared" ref="H707:K712" si="228">IF(H178="",0,H178*VLOOKUP($F707,DRT,3,FALSE))</f>
        <v>0</v>
      </c>
      <c r="I707" s="173">
        <f t="shared" si="228"/>
        <v>0</v>
      </c>
      <c r="J707" s="173">
        <f t="shared" si="228"/>
        <v>0</v>
      </c>
      <c r="K707" s="174">
        <f t="shared" si="228"/>
        <v>0</v>
      </c>
      <c r="L707" s="200">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1">
        <f>(SUM($H178:$L178)-SUM($H707:U707))*VLOOKUP($F707,DRT,4,FALSE)</f>
        <v>0</v>
      </c>
      <c r="W707" s="54">
        <f t="shared" ref="W707:W712" si="229">G707-SUM(H707:V707)</f>
        <v>0</v>
      </c>
      <c r="Y707" s="479" t="s">
        <v>689</v>
      </c>
      <c r="Z707" s="456" t="s">
        <v>687</v>
      </c>
      <c r="AA707" s="456" t="s">
        <v>690</v>
      </c>
      <c r="AB707" s="489"/>
    </row>
    <row r="708" spans="1:28" outlineLevel="1" x14ac:dyDescent="0.2">
      <c r="A708" s="340"/>
      <c r="B708" s="35"/>
      <c r="C708" s="34"/>
      <c r="D708" s="34"/>
      <c r="E708" s="34"/>
      <c r="F708" s="168" t="s">
        <v>280</v>
      </c>
      <c r="G708" s="179">
        <f t="shared" si="227"/>
        <v>0</v>
      </c>
      <c r="H708" s="170">
        <f t="shared" si="228"/>
        <v>0</v>
      </c>
      <c r="I708" s="173">
        <f t="shared" si="228"/>
        <v>0</v>
      </c>
      <c r="J708" s="173">
        <f t="shared" si="228"/>
        <v>0</v>
      </c>
      <c r="K708" s="174">
        <f t="shared" si="228"/>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1">
        <f>($L179-$L708-$N708-$P708-$R708-$T708)*VLOOKUP($F708,DRT,4,FALSE)</f>
        <v>0</v>
      </c>
      <c r="W708" s="54">
        <f t="shared" si="229"/>
        <v>0</v>
      </c>
      <c r="Y708" s="479" t="s">
        <v>689</v>
      </c>
      <c r="Z708" s="456" t="s">
        <v>687</v>
      </c>
      <c r="AA708" s="456" t="s">
        <v>690</v>
      </c>
      <c r="AB708" s="489"/>
    </row>
    <row r="709" spans="1:28" outlineLevel="1" x14ac:dyDescent="0.2">
      <c r="A709" s="340"/>
      <c r="B709" s="35"/>
      <c r="C709" s="34"/>
      <c r="D709" s="34"/>
      <c r="E709" s="34"/>
      <c r="F709" s="168" t="s">
        <v>282</v>
      </c>
      <c r="G709" s="179">
        <f t="shared" si="227"/>
        <v>0</v>
      </c>
      <c r="H709" s="170">
        <f t="shared" si="228"/>
        <v>0</v>
      </c>
      <c r="I709" s="173">
        <f t="shared" si="228"/>
        <v>0</v>
      </c>
      <c r="J709" s="173">
        <f t="shared" si="228"/>
        <v>0</v>
      </c>
      <c r="K709" s="174">
        <f t="shared" si="228"/>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1">
        <f>($M180-$M709-$P709-$S709)*VLOOKUP($F709,DRT,4,FALSE)</f>
        <v>0</v>
      </c>
      <c r="W709" s="54">
        <f t="shared" si="229"/>
        <v>0</v>
      </c>
      <c r="Y709" s="479" t="s">
        <v>689</v>
      </c>
      <c r="Z709" s="456" t="s">
        <v>687</v>
      </c>
      <c r="AA709" s="456" t="s">
        <v>690</v>
      </c>
      <c r="AB709" s="489"/>
    </row>
    <row r="710" spans="1:28" outlineLevel="1" x14ac:dyDescent="0.2">
      <c r="A710" s="340"/>
      <c r="B710" s="35"/>
      <c r="C710" s="34"/>
      <c r="D710" s="34"/>
      <c r="E710" s="34"/>
      <c r="F710" s="168" t="s">
        <v>284</v>
      </c>
      <c r="G710" s="179">
        <f t="shared" si="227"/>
        <v>0</v>
      </c>
      <c r="H710" s="170">
        <f t="shared" si="228"/>
        <v>0</v>
      </c>
      <c r="I710" s="173">
        <f t="shared" si="228"/>
        <v>0</v>
      </c>
      <c r="J710" s="173">
        <f t="shared" si="228"/>
        <v>0</v>
      </c>
      <c r="K710" s="174">
        <f t="shared" si="228"/>
        <v>0</v>
      </c>
      <c r="L710" s="172">
        <f>IF(L181="",0,L181*VLOOKUP($F710,DRT,4,FALSE))</f>
        <v>0</v>
      </c>
      <c r="M710" s="175">
        <f>IF(M181="",0,M181*VLOOKUP($F710,DRT,4,FALSE))</f>
        <v>0</v>
      </c>
      <c r="N710" s="175">
        <f t="shared" ref="N710:P712" si="230">IF(N181="",0,N181*VLOOKUP($F710,DRT,4,FALSE))</f>
        <v>0</v>
      </c>
      <c r="O710" s="175">
        <f t="shared" si="230"/>
        <v>0</v>
      </c>
      <c r="P710" s="175">
        <f t="shared" si="230"/>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1">
        <f>($P181-$P710)*VLOOKUP($F710,DRT,4,FALSE)</f>
        <v>0</v>
      </c>
      <c r="W710" s="54">
        <f t="shared" si="229"/>
        <v>0</v>
      </c>
      <c r="Y710" s="479" t="s">
        <v>689</v>
      </c>
      <c r="Z710" s="456" t="s">
        <v>687</v>
      </c>
      <c r="AA710" s="456" t="s">
        <v>690</v>
      </c>
      <c r="AB710" s="489"/>
    </row>
    <row r="711" spans="1:28" outlineLevel="1" x14ac:dyDescent="0.2">
      <c r="A711" s="340"/>
      <c r="B711" s="35"/>
      <c r="C711" s="34"/>
      <c r="D711" s="34"/>
      <c r="E711" s="34"/>
      <c r="F711" s="168" t="s">
        <v>286</v>
      </c>
      <c r="G711" s="179">
        <f t="shared" si="227"/>
        <v>0</v>
      </c>
      <c r="H711" s="170">
        <f t="shared" si="228"/>
        <v>0</v>
      </c>
      <c r="I711" s="173">
        <f t="shared" si="228"/>
        <v>0</v>
      </c>
      <c r="J711" s="173">
        <f t="shared" si="228"/>
        <v>0</v>
      </c>
      <c r="K711" s="174">
        <f t="shared" si="228"/>
        <v>0</v>
      </c>
      <c r="L711" s="172">
        <f>IF(L182="",0,L182*VLOOKUP($F711,DRT,4,FALSE))</f>
        <v>0</v>
      </c>
      <c r="M711" s="175">
        <f>IF(M182="",0,M182*VLOOKUP($F711,DRT,4,FALSE))</f>
        <v>0</v>
      </c>
      <c r="N711" s="175">
        <f t="shared" si="230"/>
        <v>0</v>
      </c>
      <c r="O711" s="175">
        <f t="shared" si="230"/>
        <v>0</v>
      </c>
      <c r="P711" s="175">
        <f t="shared" si="230"/>
        <v>0</v>
      </c>
      <c r="Q711" s="175">
        <f t="shared" ref="Q711:V712" si="231">IF(Q182="",0,Q182*VLOOKUP($F711,DRT,4,FALSE))</f>
        <v>0</v>
      </c>
      <c r="R711" s="175">
        <f t="shared" si="231"/>
        <v>0</v>
      </c>
      <c r="S711" s="175">
        <f t="shared" si="231"/>
        <v>0</v>
      </c>
      <c r="T711" s="175">
        <f t="shared" si="231"/>
        <v>0</v>
      </c>
      <c r="U711" s="175">
        <f t="shared" si="231"/>
        <v>0</v>
      </c>
      <c r="V711" s="201">
        <f t="shared" si="231"/>
        <v>0</v>
      </c>
      <c r="W711" s="54">
        <f t="shared" si="229"/>
        <v>0</v>
      </c>
      <c r="Y711" s="479" t="s">
        <v>689</v>
      </c>
      <c r="Z711" s="456" t="s">
        <v>687</v>
      </c>
      <c r="AA711" s="456" t="s">
        <v>690</v>
      </c>
      <c r="AB711" s="489"/>
    </row>
    <row r="712" spans="1:28" outlineLevel="1" x14ac:dyDescent="0.2">
      <c r="A712" s="340"/>
      <c r="B712" s="35"/>
      <c r="C712" s="34"/>
      <c r="D712" s="34"/>
      <c r="E712" s="34"/>
      <c r="F712" s="168" t="s">
        <v>288</v>
      </c>
      <c r="G712" s="179">
        <f t="shared" si="227"/>
        <v>0</v>
      </c>
      <c r="H712" s="170">
        <f t="shared" si="228"/>
        <v>0</v>
      </c>
      <c r="I712" s="173">
        <f t="shared" si="228"/>
        <v>0</v>
      </c>
      <c r="J712" s="173">
        <f t="shared" si="228"/>
        <v>0</v>
      </c>
      <c r="K712" s="174">
        <f t="shared" si="228"/>
        <v>0</v>
      </c>
      <c r="L712" s="200">
        <f>IF(L183="",0,L183*VLOOKUP($F712,DRT,4,FALSE))</f>
        <v>0</v>
      </c>
      <c r="M712" s="173">
        <f>IF(M183="",0,M183*VLOOKUP($F712,DRT,4,FALSE))</f>
        <v>0</v>
      </c>
      <c r="N712" s="175">
        <f t="shared" si="230"/>
        <v>0</v>
      </c>
      <c r="O712" s="175">
        <f t="shared" si="230"/>
        <v>0</v>
      </c>
      <c r="P712" s="175">
        <f t="shared" si="230"/>
        <v>0</v>
      </c>
      <c r="Q712" s="175">
        <f t="shared" si="231"/>
        <v>0</v>
      </c>
      <c r="R712" s="175">
        <f t="shared" si="231"/>
        <v>0</v>
      </c>
      <c r="S712" s="175">
        <f t="shared" si="231"/>
        <v>0</v>
      </c>
      <c r="T712" s="175">
        <f t="shared" si="231"/>
        <v>0</v>
      </c>
      <c r="U712" s="175">
        <f t="shared" si="231"/>
        <v>0</v>
      </c>
      <c r="V712" s="201">
        <f t="shared" si="231"/>
        <v>0</v>
      </c>
      <c r="W712" s="54">
        <f t="shared" si="229"/>
        <v>0</v>
      </c>
      <c r="Y712" s="479" t="s">
        <v>689</v>
      </c>
      <c r="Z712" s="456" t="s">
        <v>687</v>
      </c>
      <c r="AA712" s="456" t="s">
        <v>690</v>
      </c>
      <c r="AB712" s="489"/>
    </row>
    <row r="713" spans="1:28" x14ac:dyDescent="0.2">
      <c r="A713" s="340"/>
      <c r="B713" s="35"/>
      <c r="C713" s="34"/>
      <c r="D713" s="34"/>
      <c r="E713" s="34" t="s">
        <v>290</v>
      </c>
      <c r="F713" s="71"/>
      <c r="G713" s="76">
        <f t="shared" ref="G713:V713" si="232">SUBTOTAL(9,G714:G719)</f>
        <v>0</v>
      </c>
      <c r="H713" s="43">
        <f t="shared" si="232"/>
        <v>0</v>
      </c>
      <c r="I713" s="43">
        <f t="shared" si="232"/>
        <v>0</v>
      </c>
      <c r="J713" s="43">
        <f t="shared" si="232"/>
        <v>0</v>
      </c>
      <c r="K713" s="46">
        <f t="shared" si="232"/>
        <v>0</v>
      </c>
      <c r="L713" s="44">
        <f t="shared" si="232"/>
        <v>0</v>
      </c>
      <c r="M713" s="45">
        <f t="shared" si="232"/>
        <v>0</v>
      </c>
      <c r="N713" s="45">
        <f t="shared" si="232"/>
        <v>0</v>
      </c>
      <c r="O713" s="45">
        <f t="shared" si="232"/>
        <v>0</v>
      </c>
      <c r="P713" s="45">
        <f t="shared" si="232"/>
        <v>0</v>
      </c>
      <c r="Q713" s="45">
        <f t="shared" si="232"/>
        <v>0</v>
      </c>
      <c r="R713" s="45">
        <f t="shared" si="232"/>
        <v>0</v>
      </c>
      <c r="S713" s="45">
        <f t="shared" si="232"/>
        <v>0</v>
      </c>
      <c r="T713" s="45">
        <f t="shared" si="232"/>
        <v>0</v>
      </c>
      <c r="U713" s="45">
        <f t="shared" si="232"/>
        <v>0</v>
      </c>
      <c r="V713" s="46">
        <f t="shared" si="232"/>
        <v>0</v>
      </c>
      <c r="W713" s="46">
        <f>SUBTOTAL(9,W714:W719)</f>
        <v>0</v>
      </c>
      <c r="Y713" s="457" t="s">
        <v>675</v>
      </c>
      <c r="Z713" s="485"/>
      <c r="AA713" s="485"/>
      <c r="AB713" s="489"/>
    </row>
    <row r="714" spans="1:28" outlineLevel="1" x14ac:dyDescent="0.2">
      <c r="A714" s="340"/>
      <c r="B714" s="35"/>
      <c r="C714" s="34"/>
      <c r="D714" s="34"/>
      <c r="E714" s="33"/>
      <c r="F714" s="168" t="s">
        <v>291</v>
      </c>
      <c r="G714" s="179">
        <f t="shared" ref="G714:G719" si="233">G185</f>
        <v>0</v>
      </c>
      <c r="H714" s="170">
        <f t="shared" ref="H714:K719" si="234">IF(H185="",0,H185*VLOOKUP($F714,DRT,3,FALSE))</f>
        <v>0</v>
      </c>
      <c r="I714" s="173">
        <f t="shared" si="234"/>
        <v>0</v>
      </c>
      <c r="J714" s="173">
        <f t="shared" si="234"/>
        <v>0</v>
      </c>
      <c r="K714" s="174">
        <f t="shared" si="234"/>
        <v>0</v>
      </c>
      <c r="L714" s="200">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1">
        <f>(SUM($H185:$L185)-SUM($H714:U714))*VLOOKUP($F714,DRT,4,FALSE)</f>
        <v>0</v>
      </c>
      <c r="W714" s="54">
        <f t="shared" ref="W714:W719" si="235">G714-SUM(H714:V714)</f>
        <v>0</v>
      </c>
      <c r="Y714" s="479" t="s">
        <v>689</v>
      </c>
      <c r="Z714" s="456" t="s">
        <v>687</v>
      </c>
      <c r="AA714" s="456" t="s">
        <v>690</v>
      </c>
      <c r="AB714" s="489"/>
    </row>
    <row r="715" spans="1:28" outlineLevel="1" x14ac:dyDescent="0.2">
      <c r="A715" s="340"/>
      <c r="B715" s="35"/>
      <c r="C715" s="34"/>
      <c r="D715" s="34"/>
      <c r="E715" s="33"/>
      <c r="F715" s="168" t="s">
        <v>293</v>
      </c>
      <c r="G715" s="179">
        <f t="shared" si="233"/>
        <v>0</v>
      </c>
      <c r="H715" s="170">
        <f t="shared" si="234"/>
        <v>0</v>
      </c>
      <c r="I715" s="173">
        <f t="shared" si="234"/>
        <v>0</v>
      </c>
      <c r="J715" s="173">
        <f t="shared" si="234"/>
        <v>0</v>
      </c>
      <c r="K715" s="174">
        <f t="shared" si="234"/>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1">
        <f>($L186-$L715-$N715-$P715-$R715-$T715)*VLOOKUP($F715,DRT,4,FALSE)</f>
        <v>0</v>
      </c>
      <c r="W715" s="54">
        <f t="shared" si="235"/>
        <v>0</v>
      </c>
      <c r="Y715" s="479" t="s">
        <v>689</v>
      </c>
      <c r="Z715" s="456" t="s">
        <v>687</v>
      </c>
      <c r="AA715" s="456" t="s">
        <v>690</v>
      </c>
      <c r="AB715" s="489"/>
    </row>
    <row r="716" spans="1:28" outlineLevel="1" x14ac:dyDescent="0.2">
      <c r="A716" s="340"/>
      <c r="B716" s="35"/>
      <c r="C716" s="34"/>
      <c r="D716" s="34"/>
      <c r="E716" s="33"/>
      <c r="F716" s="168" t="s">
        <v>295</v>
      </c>
      <c r="G716" s="179">
        <f t="shared" si="233"/>
        <v>0</v>
      </c>
      <c r="H716" s="170">
        <f t="shared" si="234"/>
        <v>0</v>
      </c>
      <c r="I716" s="173">
        <f t="shared" si="234"/>
        <v>0</v>
      </c>
      <c r="J716" s="173">
        <f t="shared" si="234"/>
        <v>0</v>
      </c>
      <c r="K716" s="174">
        <f t="shared" si="234"/>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1">
        <f>($M187-$M716-$P716-$S716)*VLOOKUP($F716,DRT,4,FALSE)</f>
        <v>0</v>
      </c>
      <c r="W716" s="54">
        <f t="shared" si="235"/>
        <v>0</v>
      </c>
      <c r="Y716" s="479" t="s">
        <v>689</v>
      </c>
      <c r="Z716" s="456" t="s">
        <v>687</v>
      </c>
      <c r="AA716" s="456" t="s">
        <v>690</v>
      </c>
      <c r="AB716" s="489"/>
    </row>
    <row r="717" spans="1:28" outlineLevel="1" x14ac:dyDescent="0.2">
      <c r="A717" s="340"/>
      <c r="B717" s="35"/>
      <c r="C717" s="34"/>
      <c r="D717" s="34"/>
      <c r="E717" s="33"/>
      <c r="F717" s="168" t="s">
        <v>297</v>
      </c>
      <c r="G717" s="179">
        <f t="shared" si="233"/>
        <v>0</v>
      </c>
      <c r="H717" s="170">
        <f t="shared" si="234"/>
        <v>0</v>
      </c>
      <c r="I717" s="173">
        <f t="shared" si="234"/>
        <v>0</v>
      </c>
      <c r="J717" s="173">
        <f t="shared" si="234"/>
        <v>0</v>
      </c>
      <c r="K717" s="174">
        <f t="shared" si="234"/>
        <v>0</v>
      </c>
      <c r="L717" s="172">
        <f>IF(L188="",0,L188*VLOOKUP($F717,DRT,4,FALSE))</f>
        <v>0</v>
      </c>
      <c r="M717" s="175">
        <f>IF(M188="",0,M188*VLOOKUP($F717,DRT,4,FALSE))</f>
        <v>0</v>
      </c>
      <c r="N717" s="175">
        <f t="shared" ref="N717:P719" si="236">IF(N188="",0,N188*VLOOKUP($F717,DRT,4,FALSE))</f>
        <v>0</v>
      </c>
      <c r="O717" s="175">
        <f t="shared" si="236"/>
        <v>0</v>
      </c>
      <c r="P717" s="175">
        <f t="shared" si="236"/>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1">
        <f>($P188-$P717)*VLOOKUP($F717,DRT,4,FALSE)</f>
        <v>0</v>
      </c>
      <c r="W717" s="54">
        <f t="shared" si="235"/>
        <v>0</v>
      </c>
      <c r="Y717" s="479" t="s">
        <v>689</v>
      </c>
      <c r="Z717" s="456" t="s">
        <v>687</v>
      </c>
      <c r="AA717" s="456" t="s">
        <v>690</v>
      </c>
      <c r="AB717" s="489"/>
    </row>
    <row r="718" spans="1:28" outlineLevel="1" x14ac:dyDescent="0.2">
      <c r="A718" s="340"/>
      <c r="B718" s="35"/>
      <c r="C718" s="34"/>
      <c r="D718" s="34"/>
      <c r="E718" s="33"/>
      <c r="F718" s="168" t="s">
        <v>299</v>
      </c>
      <c r="G718" s="179">
        <f t="shared" si="233"/>
        <v>0</v>
      </c>
      <c r="H718" s="170">
        <f t="shared" si="234"/>
        <v>0</v>
      </c>
      <c r="I718" s="173">
        <f t="shared" si="234"/>
        <v>0</v>
      </c>
      <c r="J718" s="173">
        <f t="shared" si="234"/>
        <v>0</v>
      </c>
      <c r="K718" s="174">
        <f t="shared" si="234"/>
        <v>0</v>
      </c>
      <c r="L718" s="172">
        <f>IF(L189="",0,L189*VLOOKUP($F718,DRT,4,FALSE))</f>
        <v>0</v>
      </c>
      <c r="M718" s="175">
        <f>IF(M189="",0,M189*VLOOKUP($F718,DRT,4,FALSE))</f>
        <v>0</v>
      </c>
      <c r="N718" s="175">
        <f t="shared" si="236"/>
        <v>0</v>
      </c>
      <c r="O718" s="175">
        <f t="shared" si="236"/>
        <v>0</v>
      </c>
      <c r="P718" s="175">
        <f t="shared" si="236"/>
        <v>0</v>
      </c>
      <c r="Q718" s="175">
        <f t="shared" ref="Q718:V719" si="237">IF(Q189="",0,Q189*VLOOKUP($F718,DRT,4,FALSE))</f>
        <v>0</v>
      </c>
      <c r="R718" s="175">
        <f t="shared" si="237"/>
        <v>0</v>
      </c>
      <c r="S718" s="175">
        <f t="shared" si="237"/>
        <v>0</v>
      </c>
      <c r="T718" s="175">
        <f t="shared" si="237"/>
        <v>0</v>
      </c>
      <c r="U718" s="175">
        <f t="shared" si="237"/>
        <v>0</v>
      </c>
      <c r="V718" s="201">
        <f t="shared" si="237"/>
        <v>0</v>
      </c>
      <c r="W718" s="177">
        <f t="shared" si="235"/>
        <v>0</v>
      </c>
      <c r="Y718" s="479" t="s">
        <v>689</v>
      </c>
      <c r="Z718" s="456" t="s">
        <v>687</v>
      </c>
      <c r="AA718" s="456" t="s">
        <v>690</v>
      </c>
      <c r="AB718" s="489"/>
    </row>
    <row r="719" spans="1:28" outlineLevel="1" x14ac:dyDescent="0.2">
      <c r="A719" s="340"/>
      <c r="B719" s="35"/>
      <c r="C719" s="34"/>
      <c r="D719" s="34"/>
      <c r="E719" s="33"/>
      <c r="F719" s="168" t="s">
        <v>301</v>
      </c>
      <c r="G719" s="179">
        <f t="shared" si="233"/>
        <v>0</v>
      </c>
      <c r="H719" s="170">
        <f t="shared" si="234"/>
        <v>0</v>
      </c>
      <c r="I719" s="173">
        <f t="shared" si="234"/>
        <v>0</v>
      </c>
      <c r="J719" s="173">
        <f t="shared" si="234"/>
        <v>0</v>
      </c>
      <c r="K719" s="174">
        <f t="shared" si="234"/>
        <v>0</v>
      </c>
      <c r="L719" s="200">
        <f>IF(L190="",0,L190*VLOOKUP($F719,DRT,4,FALSE))</f>
        <v>0</v>
      </c>
      <c r="M719" s="173">
        <f>IF(M190="",0,M190*VLOOKUP($F719,DRT,4,FALSE))</f>
        <v>0</v>
      </c>
      <c r="N719" s="175">
        <f t="shared" si="236"/>
        <v>0</v>
      </c>
      <c r="O719" s="175">
        <f t="shared" si="236"/>
        <v>0</v>
      </c>
      <c r="P719" s="175">
        <f t="shared" si="236"/>
        <v>0</v>
      </c>
      <c r="Q719" s="175">
        <f t="shared" si="237"/>
        <v>0</v>
      </c>
      <c r="R719" s="175">
        <f t="shared" si="237"/>
        <v>0</v>
      </c>
      <c r="S719" s="175">
        <f t="shared" si="237"/>
        <v>0</v>
      </c>
      <c r="T719" s="175">
        <f t="shared" si="237"/>
        <v>0</v>
      </c>
      <c r="U719" s="175">
        <f t="shared" si="237"/>
        <v>0</v>
      </c>
      <c r="V719" s="201">
        <f t="shared" si="237"/>
        <v>0</v>
      </c>
      <c r="W719" s="54">
        <f t="shared" si="235"/>
        <v>0</v>
      </c>
      <c r="Y719" s="479" t="s">
        <v>689</v>
      </c>
      <c r="Z719" s="456" t="s">
        <v>687</v>
      </c>
      <c r="AA719" s="456" t="s">
        <v>690</v>
      </c>
      <c r="AB719" s="489"/>
    </row>
    <row r="720" spans="1:28" x14ac:dyDescent="0.2">
      <c r="A720" s="340"/>
      <c r="B720" s="78"/>
      <c r="C720" s="71"/>
      <c r="D720" s="72" t="s">
        <v>303</v>
      </c>
      <c r="E720" s="34"/>
      <c r="F720" s="34"/>
      <c r="G720" s="76">
        <f t="shared" ref="G720:W720" si="238">SUBTOTAL(9,G721:G722)</f>
        <v>0</v>
      </c>
      <c r="H720" s="77">
        <f t="shared" si="238"/>
        <v>0</v>
      </c>
      <c r="I720" s="73">
        <f t="shared" si="238"/>
        <v>0</v>
      </c>
      <c r="J720" s="73">
        <f t="shared" si="238"/>
        <v>0</v>
      </c>
      <c r="K720" s="74">
        <f t="shared" si="238"/>
        <v>0</v>
      </c>
      <c r="L720" s="43">
        <f t="shared" si="238"/>
        <v>0</v>
      </c>
      <c r="M720" s="43">
        <f t="shared" si="238"/>
        <v>0</v>
      </c>
      <c r="N720" s="43">
        <f t="shared" si="238"/>
        <v>0</v>
      </c>
      <c r="O720" s="43">
        <f t="shared" si="238"/>
        <v>0</v>
      </c>
      <c r="P720" s="43">
        <f t="shared" si="238"/>
        <v>0</v>
      </c>
      <c r="Q720" s="43">
        <f t="shared" si="238"/>
        <v>0</v>
      </c>
      <c r="R720" s="43">
        <f t="shared" si="238"/>
        <v>0</v>
      </c>
      <c r="S720" s="43">
        <f t="shared" si="238"/>
        <v>0</v>
      </c>
      <c r="T720" s="43">
        <f t="shared" si="238"/>
        <v>0</v>
      </c>
      <c r="U720" s="43">
        <f t="shared" si="238"/>
        <v>0</v>
      </c>
      <c r="V720" s="43">
        <f t="shared" si="238"/>
        <v>0</v>
      </c>
      <c r="W720" s="56">
        <f t="shared" si="238"/>
        <v>0</v>
      </c>
      <c r="Y720" s="457" t="s">
        <v>675</v>
      </c>
      <c r="Z720" s="485"/>
      <c r="AA720" s="487"/>
      <c r="AB720" s="489"/>
    </row>
    <row r="721" spans="1:28" outlineLevel="1" x14ac:dyDescent="0.2">
      <c r="A721" s="340"/>
      <c r="B721" s="78"/>
      <c r="C721" s="71"/>
      <c r="D721" s="72"/>
      <c r="E721" s="34"/>
      <c r="F721" s="168" t="s">
        <v>304</v>
      </c>
      <c r="G721" s="179">
        <f t="shared" ref="G721:V722" si="239">G192</f>
        <v>0</v>
      </c>
      <c r="H721" s="170">
        <f t="shared" si="239"/>
        <v>0</v>
      </c>
      <c r="I721" s="173">
        <f t="shared" si="239"/>
        <v>0</v>
      </c>
      <c r="J721" s="173">
        <f t="shared" si="239"/>
        <v>0</v>
      </c>
      <c r="K721" s="174">
        <f t="shared" si="239"/>
        <v>0</v>
      </c>
      <c r="L721" s="180">
        <f t="shared" si="239"/>
        <v>0</v>
      </c>
      <c r="M721" s="199">
        <f t="shared" si="239"/>
        <v>0</v>
      </c>
      <c r="N721" s="175">
        <f t="shared" si="239"/>
        <v>0</v>
      </c>
      <c r="O721" s="175">
        <f t="shared" si="239"/>
        <v>0</v>
      </c>
      <c r="P721" s="175">
        <f t="shared" si="239"/>
        <v>0</v>
      </c>
      <c r="Q721" s="175">
        <f t="shared" si="239"/>
        <v>0</v>
      </c>
      <c r="R721" s="175">
        <f t="shared" si="239"/>
        <v>0</v>
      </c>
      <c r="S721" s="175">
        <f t="shared" si="239"/>
        <v>0</v>
      </c>
      <c r="T721" s="175">
        <f t="shared" si="239"/>
        <v>0</v>
      </c>
      <c r="U721" s="175">
        <f t="shared" si="239"/>
        <v>0</v>
      </c>
      <c r="V721" s="199">
        <f t="shared" si="239"/>
        <v>0</v>
      </c>
      <c r="W721" s="54">
        <f>G721-SUM(H721:V721)</f>
        <v>0</v>
      </c>
      <c r="Y721" s="474" t="s">
        <v>676</v>
      </c>
      <c r="Z721" s="456" t="s">
        <v>192</v>
      </c>
      <c r="AA721" s="488"/>
      <c r="AB721" s="489"/>
    </row>
    <row r="722" spans="1:28" outlineLevel="1" x14ac:dyDescent="0.2">
      <c r="A722" s="340"/>
      <c r="B722" s="78"/>
      <c r="C722" s="71"/>
      <c r="D722" s="72"/>
      <c r="E722" s="34"/>
      <c r="F722" s="168" t="s">
        <v>306</v>
      </c>
      <c r="G722" s="179">
        <f t="shared" si="239"/>
        <v>0</v>
      </c>
      <c r="H722" s="204">
        <f t="shared" si="239"/>
        <v>0</v>
      </c>
      <c r="I722" s="205">
        <f t="shared" si="239"/>
        <v>0</v>
      </c>
      <c r="J722" s="205">
        <f t="shared" si="239"/>
        <v>0</v>
      </c>
      <c r="K722" s="206">
        <f t="shared" si="239"/>
        <v>0</v>
      </c>
      <c r="L722" s="180">
        <f t="shared" si="239"/>
        <v>0</v>
      </c>
      <c r="M722" s="199">
        <f t="shared" si="239"/>
        <v>0</v>
      </c>
      <c r="N722" s="175">
        <f t="shared" si="239"/>
        <v>0</v>
      </c>
      <c r="O722" s="175">
        <f t="shared" si="239"/>
        <v>0</v>
      </c>
      <c r="P722" s="175">
        <f t="shared" si="239"/>
        <v>0</v>
      </c>
      <c r="Q722" s="175">
        <f t="shared" si="239"/>
        <v>0</v>
      </c>
      <c r="R722" s="175">
        <f t="shared" si="239"/>
        <v>0</v>
      </c>
      <c r="S722" s="175">
        <f t="shared" si="239"/>
        <v>0</v>
      </c>
      <c r="T722" s="175">
        <f t="shared" si="239"/>
        <v>0</v>
      </c>
      <c r="U722" s="175">
        <f t="shared" si="239"/>
        <v>0</v>
      </c>
      <c r="V722" s="199">
        <f t="shared" si="239"/>
        <v>0</v>
      </c>
      <c r="W722" s="207">
        <f>G722-SUM(H722:V722)</f>
        <v>0</v>
      </c>
      <c r="Y722" s="474" t="s">
        <v>676</v>
      </c>
      <c r="Z722" s="456" t="s">
        <v>192</v>
      </c>
      <c r="AA722" s="488"/>
      <c r="AB722" s="489"/>
    </row>
    <row r="723" spans="1:28" x14ac:dyDescent="0.2">
      <c r="A723" s="340"/>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6"/>
      <c r="Z723" s="487"/>
      <c r="AA723" s="489"/>
      <c r="AB723" s="489"/>
    </row>
    <row r="724" spans="1:28" x14ac:dyDescent="0.2">
      <c r="A724" s="340"/>
      <c r="B724" s="78"/>
      <c r="C724" s="71"/>
      <c r="D724" s="72"/>
      <c r="E724" s="71" t="s">
        <v>309</v>
      </c>
      <c r="F724" s="34"/>
      <c r="G724" s="76">
        <f t="shared" ref="G724:W724" si="240">SUBTOTAL(9,G725:G727)</f>
        <v>0</v>
      </c>
      <c r="H724" s="77">
        <f t="shared" si="240"/>
        <v>0</v>
      </c>
      <c r="I724" s="73">
        <f t="shared" si="240"/>
        <v>0</v>
      </c>
      <c r="J724" s="73">
        <f t="shared" si="240"/>
        <v>0</v>
      </c>
      <c r="K724" s="74">
        <f t="shared" si="240"/>
        <v>0</v>
      </c>
      <c r="L724" s="43">
        <f t="shared" si="240"/>
        <v>0</v>
      </c>
      <c r="M724" s="43">
        <f t="shared" si="240"/>
        <v>0</v>
      </c>
      <c r="N724" s="43">
        <f t="shared" si="240"/>
        <v>0</v>
      </c>
      <c r="O724" s="43">
        <f t="shared" si="240"/>
        <v>0</v>
      </c>
      <c r="P724" s="43">
        <f t="shared" si="240"/>
        <v>0</v>
      </c>
      <c r="Q724" s="43">
        <f t="shared" si="240"/>
        <v>0</v>
      </c>
      <c r="R724" s="43">
        <f t="shared" si="240"/>
        <v>0</v>
      </c>
      <c r="S724" s="43">
        <f t="shared" si="240"/>
        <v>0</v>
      </c>
      <c r="T724" s="43">
        <f t="shared" si="240"/>
        <v>0</v>
      </c>
      <c r="U724" s="43">
        <f t="shared" si="240"/>
        <v>0</v>
      </c>
      <c r="V724" s="43">
        <f t="shared" si="240"/>
        <v>0</v>
      </c>
      <c r="W724" s="56">
        <f t="shared" si="240"/>
        <v>0</v>
      </c>
      <c r="Y724" s="457" t="s">
        <v>675</v>
      </c>
      <c r="Z724" s="491"/>
      <c r="AA724" s="491"/>
      <c r="AB724" s="489"/>
    </row>
    <row r="725" spans="1:28" outlineLevel="1" x14ac:dyDescent="0.2">
      <c r="A725" s="340"/>
      <c r="B725" s="78"/>
      <c r="C725" s="71"/>
      <c r="D725" s="71"/>
      <c r="E725" s="71"/>
      <c r="F725" s="168" t="s">
        <v>310</v>
      </c>
      <c r="G725" s="179">
        <f>G196</f>
        <v>0</v>
      </c>
      <c r="H725" s="180">
        <f>G725*VLOOKUP(F725,DRT,2,FALSE)</f>
        <v>0</v>
      </c>
      <c r="I725" s="175">
        <f>($G725-SUM($H725:H725))*VLOOKUP($F725,DRT,2,FALSE)</f>
        <v>0</v>
      </c>
      <c r="J725" s="199">
        <f>($G725-SUM($H725:I725))*VLOOKUP($F725,DRT,2,FALSE)</f>
        <v>0</v>
      </c>
      <c r="K725" s="201">
        <f>($G725-SUM($H725:J725))*VLOOKUP($F725,DRT,2,FALSE)</f>
        <v>0</v>
      </c>
      <c r="L725" s="200">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199">
        <f>($G725-SUM($H725:U725))*VLOOKUP($F725,DRT,4,FALSE)</f>
        <v>0</v>
      </c>
      <c r="W725" s="54">
        <f>G725-SUM(H725:V725)</f>
        <v>0</v>
      </c>
      <c r="Y725" s="469" t="s">
        <v>686</v>
      </c>
      <c r="Z725" s="456" t="s">
        <v>687</v>
      </c>
      <c r="AA725" s="456" t="s">
        <v>688</v>
      </c>
      <c r="AB725" s="489"/>
    </row>
    <row r="726" spans="1:28" outlineLevel="1" x14ac:dyDescent="0.2">
      <c r="A726" s="340"/>
      <c r="B726" s="78"/>
      <c r="C726" s="71"/>
      <c r="D726" s="71"/>
      <c r="E726" s="71"/>
      <c r="F726" s="168" t="s">
        <v>311</v>
      </c>
      <c r="G726" s="179">
        <f>G197</f>
        <v>0</v>
      </c>
      <c r="H726" s="180">
        <f>G726*VLOOKUP(F726,DRT,2,FALSE)</f>
        <v>0</v>
      </c>
      <c r="I726" s="175">
        <f>($G726-SUM($H726:H726))*VLOOKUP($F726,DRT,2,FALSE)</f>
        <v>0</v>
      </c>
      <c r="J726" s="199">
        <f>($G726-SUM($H726:I726))*VLOOKUP($F726,DRT,2,FALSE)</f>
        <v>0</v>
      </c>
      <c r="K726" s="201">
        <f>($G726-SUM($H726:J726))*VLOOKUP($F726,DRT,2,FALSE)</f>
        <v>0</v>
      </c>
      <c r="L726" s="200">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199">
        <f>($G726-SUM($H726:U726))*VLOOKUP($F726,DRT,4,FALSE)</f>
        <v>0</v>
      </c>
      <c r="W726" s="54">
        <f t="shared" ref="W726:W727" si="241">G726-SUM(H726:V726)</f>
        <v>0</v>
      </c>
      <c r="Y726" s="469" t="s">
        <v>686</v>
      </c>
      <c r="Z726" s="456" t="s">
        <v>687</v>
      </c>
      <c r="AA726" s="456" t="s">
        <v>688</v>
      </c>
      <c r="AB726" s="489"/>
    </row>
    <row r="727" spans="1:28" outlineLevel="1" x14ac:dyDescent="0.2">
      <c r="A727" s="340"/>
      <c r="B727" s="78"/>
      <c r="C727" s="71"/>
      <c r="D727" s="71"/>
      <c r="E727" s="71"/>
      <c r="F727" s="168" t="s">
        <v>312</v>
      </c>
      <c r="G727" s="179">
        <f>G198</f>
        <v>0</v>
      </c>
      <c r="H727" s="180">
        <f>G727*VLOOKUP(F727,DRT,2,FALSE)</f>
        <v>0</v>
      </c>
      <c r="I727" s="175">
        <f>($G727-SUM($H727:H727))*VLOOKUP($F727,DRT,2,FALSE)</f>
        <v>0</v>
      </c>
      <c r="J727" s="199">
        <f>($G727-SUM($H727:I727))*VLOOKUP($F727,DRT,2,FALSE)</f>
        <v>0</v>
      </c>
      <c r="K727" s="201">
        <f>($G727-SUM($H727:J727))*VLOOKUP($F727,DRT,2,FALSE)</f>
        <v>0</v>
      </c>
      <c r="L727" s="200">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199">
        <f>($G727-SUM($H727:U727))*VLOOKUP($F727,DRT,4,FALSE)</f>
        <v>0</v>
      </c>
      <c r="W727" s="54">
        <f t="shared" si="241"/>
        <v>0</v>
      </c>
      <c r="Y727" s="469" t="s">
        <v>686</v>
      </c>
      <c r="Z727" s="456" t="s">
        <v>687</v>
      </c>
      <c r="AA727" s="456" t="s">
        <v>688</v>
      </c>
      <c r="AB727" s="489"/>
    </row>
    <row r="728" spans="1:28" x14ac:dyDescent="0.2">
      <c r="A728" s="340"/>
      <c r="B728" s="78"/>
      <c r="C728" s="71"/>
      <c r="D728" s="72"/>
      <c r="E728" s="71" t="s">
        <v>313</v>
      </c>
      <c r="F728" s="34"/>
      <c r="G728" s="76">
        <f t="shared" ref="G728:W728" si="242">SUBTOTAL(9,G729:G732)</f>
        <v>0</v>
      </c>
      <c r="H728" s="77">
        <f t="shared" si="242"/>
        <v>0</v>
      </c>
      <c r="I728" s="73">
        <f t="shared" si="242"/>
        <v>0</v>
      </c>
      <c r="J728" s="73">
        <f t="shared" si="242"/>
        <v>0</v>
      </c>
      <c r="K728" s="74">
        <f t="shared" si="242"/>
        <v>0</v>
      </c>
      <c r="L728" s="43">
        <f t="shared" si="242"/>
        <v>0</v>
      </c>
      <c r="M728" s="43">
        <f t="shared" si="242"/>
        <v>0</v>
      </c>
      <c r="N728" s="43">
        <f t="shared" si="242"/>
        <v>0</v>
      </c>
      <c r="O728" s="43">
        <f t="shared" si="242"/>
        <v>0</v>
      </c>
      <c r="P728" s="43">
        <f t="shared" si="242"/>
        <v>0</v>
      </c>
      <c r="Q728" s="43">
        <f t="shared" si="242"/>
        <v>0</v>
      </c>
      <c r="R728" s="43">
        <f t="shared" si="242"/>
        <v>0</v>
      </c>
      <c r="S728" s="43">
        <f t="shared" si="242"/>
        <v>0</v>
      </c>
      <c r="T728" s="43">
        <f t="shared" si="242"/>
        <v>0</v>
      </c>
      <c r="U728" s="43">
        <f t="shared" si="242"/>
        <v>0</v>
      </c>
      <c r="V728" s="43">
        <f t="shared" si="242"/>
        <v>0</v>
      </c>
      <c r="W728" s="56">
        <f t="shared" si="242"/>
        <v>0</v>
      </c>
      <c r="Y728" s="457" t="s">
        <v>675</v>
      </c>
      <c r="Z728" s="491"/>
      <c r="AA728" s="491"/>
      <c r="AB728" s="489"/>
    </row>
    <row r="729" spans="1:28" outlineLevel="1" x14ac:dyDescent="0.2">
      <c r="A729" s="340"/>
      <c r="B729" s="78"/>
      <c r="C729" s="71"/>
      <c r="D729" s="71"/>
      <c r="E729" s="71"/>
      <c r="F729" s="168" t="s">
        <v>314</v>
      </c>
      <c r="G729" s="179">
        <f>G200</f>
        <v>0</v>
      </c>
      <c r="H729" s="180">
        <f t="shared" ref="H729:K732" si="243">$G729*VLOOKUP($F729,DRT,2,FALSE)</f>
        <v>0</v>
      </c>
      <c r="I729" s="175">
        <f t="shared" si="243"/>
        <v>0</v>
      </c>
      <c r="J729" s="199">
        <f t="shared" si="243"/>
        <v>0</v>
      </c>
      <c r="K729" s="201">
        <f t="shared" si="243"/>
        <v>0</v>
      </c>
      <c r="L729" s="50"/>
      <c r="M729" s="50"/>
      <c r="N729" s="50"/>
      <c r="O729" s="50"/>
      <c r="P729" s="50"/>
      <c r="Q729" s="50"/>
      <c r="R729" s="50"/>
      <c r="S729" s="50"/>
      <c r="T729" s="50"/>
      <c r="U729" s="50"/>
      <c r="V729" s="50"/>
      <c r="W729" s="54">
        <f>G729-SUM(H729:V729)</f>
        <v>0</v>
      </c>
      <c r="Y729" s="480" t="s">
        <v>692</v>
      </c>
      <c r="Z729" s="456" t="s">
        <v>687</v>
      </c>
      <c r="AA729" s="456" t="s">
        <v>688</v>
      </c>
      <c r="AB729" s="489"/>
    </row>
    <row r="730" spans="1:28" outlineLevel="1" x14ac:dyDescent="0.2">
      <c r="A730" s="340"/>
      <c r="B730" s="35"/>
      <c r="C730" s="34"/>
      <c r="D730" s="34"/>
      <c r="E730" s="71"/>
      <c r="F730" s="168" t="s">
        <v>315</v>
      </c>
      <c r="G730" s="179">
        <f>G201</f>
        <v>0</v>
      </c>
      <c r="H730" s="180">
        <f t="shared" si="243"/>
        <v>0</v>
      </c>
      <c r="I730" s="175">
        <f t="shared" si="243"/>
        <v>0</v>
      </c>
      <c r="J730" s="175">
        <f t="shared" si="243"/>
        <v>0</v>
      </c>
      <c r="K730" s="208">
        <f t="shared" si="243"/>
        <v>0</v>
      </c>
      <c r="L730" s="50"/>
      <c r="M730" s="50"/>
      <c r="N730" s="50"/>
      <c r="O730" s="50"/>
      <c r="P730" s="50"/>
      <c r="Q730" s="50"/>
      <c r="R730" s="50"/>
      <c r="S730" s="50"/>
      <c r="T730" s="50"/>
      <c r="U730" s="50"/>
      <c r="V730" s="50"/>
      <c r="W730" s="207">
        <f>G730-SUM(H730:V730)</f>
        <v>0</v>
      </c>
      <c r="Y730" s="480" t="s">
        <v>692</v>
      </c>
      <c r="Z730" s="456" t="s">
        <v>687</v>
      </c>
      <c r="AA730" s="456" t="s">
        <v>688</v>
      </c>
      <c r="AB730" s="489"/>
    </row>
    <row r="731" spans="1:28" outlineLevel="1" x14ac:dyDescent="0.2">
      <c r="A731" s="340"/>
      <c r="B731" s="35"/>
      <c r="C731" s="34"/>
      <c r="D731" s="34"/>
      <c r="E731" s="71"/>
      <c r="F731" s="168" t="s">
        <v>316</v>
      </c>
      <c r="G731" s="179">
        <f>G202</f>
        <v>0</v>
      </c>
      <c r="H731" s="180">
        <f t="shared" si="243"/>
        <v>0</v>
      </c>
      <c r="I731" s="175">
        <f>($G731-SUM($H731:H731))*VLOOKUP($F731,DRT,2,FALSE)</f>
        <v>0</v>
      </c>
      <c r="J731" s="175">
        <f>($G731-SUM($H731:I731))*VLOOKUP($F731,DRT,2,FALSE)</f>
        <v>0</v>
      </c>
      <c r="K731" s="201">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199">
        <f>($G731-SUM($H731:U731))*VLOOKUP($F731,DRT,4,FALSE)</f>
        <v>0</v>
      </c>
      <c r="W731" s="177">
        <f>G731-SUM(H731:V731)</f>
        <v>0</v>
      </c>
      <c r="Y731" s="469" t="s">
        <v>686</v>
      </c>
      <c r="Z731" s="456" t="s">
        <v>687</v>
      </c>
      <c r="AA731" s="456" t="s">
        <v>688</v>
      </c>
      <c r="AB731" s="489"/>
    </row>
    <row r="732" spans="1:28" outlineLevel="1" x14ac:dyDescent="0.2">
      <c r="A732" s="340"/>
      <c r="B732" s="35"/>
      <c r="C732" s="34"/>
      <c r="D732" s="34"/>
      <c r="E732" s="71"/>
      <c r="F732" s="168" t="s">
        <v>317</v>
      </c>
      <c r="G732" s="179">
        <f>G203</f>
        <v>0</v>
      </c>
      <c r="H732" s="180">
        <f t="shared" si="243"/>
        <v>0</v>
      </c>
      <c r="I732" s="175">
        <f>($G732-SUM($H732:H732))*VLOOKUP($F732,DRT,2,FALSE)</f>
        <v>0</v>
      </c>
      <c r="J732" s="175">
        <f>($G732-SUM($H732:I732))*VLOOKUP($F732,DRT,2,FALSE)</f>
        <v>0</v>
      </c>
      <c r="K732" s="201">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199">
        <f>($G732-SUM($H732:U732))*VLOOKUP($F732,DRT,4,FALSE)</f>
        <v>0</v>
      </c>
      <c r="W732" s="177">
        <f t="shared" ref="W732" si="244">G732-SUM(H732:V732)</f>
        <v>0</v>
      </c>
      <c r="Y732" s="469" t="s">
        <v>686</v>
      </c>
      <c r="Z732" s="456" t="s">
        <v>687</v>
      </c>
      <c r="AA732" s="456" t="s">
        <v>688</v>
      </c>
      <c r="AB732" s="489"/>
    </row>
    <row r="733" spans="1:28" x14ac:dyDescent="0.2">
      <c r="A733" s="340"/>
      <c r="B733" s="35"/>
      <c r="C733" s="34"/>
      <c r="D733" s="34"/>
      <c r="E733" s="71" t="s">
        <v>318</v>
      </c>
      <c r="F733" s="34"/>
      <c r="G733" s="76">
        <f>SUBTOTAL(9,G734)</f>
        <v>0</v>
      </c>
      <c r="H733" s="73">
        <f t="shared" ref="H733:W733" si="245">SUBTOTAL(9,H734)</f>
        <v>0</v>
      </c>
      <c r="I733" s="73">
        <f t="shared" si="245"/>
        <v>0</v>
      </c>
      <c r="J733" s="73">
        <f t="shared" si="245"/>
        <v>0</v>
      </c>
      <c r="K733" s="74">
        <f t="shared" si="245"/>
        <v>0</v>
      </c>
      <c r="L733" s="43">
        <f t="shared" si="245"/>
        <v>0</v>
      </c>
      <c r="M733" s="43">
        <f t="shared" si="245"/>
        <v>0</v>
      </c>
      <c r="N733" s="43">
        <f t="shared" si="245"/>
        <v>0</v>
      </c>
      <c r="O733" s="43">
        <f t="shared" si="245"/>
        <v>0</v>
      </c>
      <c r="P733" s="43">
        <f t="shared" si="245"/>
        <v>0</v>
      </c>
      <c r="Q733" s="43">
        <f t="shared" si="245"/>
        <v>0</v>
      </c>
      <c r="R733" s="43">
        <f t="shared" si="245"/>
        <v>0</v>
      </c>
      <c r="S733" s="43">
        <f t="shared" si="245"/>
        <v>0</v>
      </c>
      <c r="T733" s="43">
        <f t="shared" si="245"/>
        <v>0</v>
      </c>
      <c r="U733" s="43">
        <f t="shared" si="245"/>
        <v>0</v>
      </c>
      <c r="V733" s="43">
        <f t="shared" si="245"/>
        <v>0</v>
      </c>
      <c r="W733" s="56">
        <f t="shared" si="245"/>
        <v>0</v>
      </c>
      <c r="Y733" s="457" t="s">
        <v>675</v>
      </c>
      <c r="Z733" s="491"/>
      <c r="AA733" s="489"/>
      <c r="AB733" s="489"/>
    </row>
    <row r="734" spans="1:28" ht="12.75" customHeight="1" outlineLevel="1" x14ac:dyDescent="0.2">
      <c r="A734" s="340"/>
      <c r="B734" s="240"/>
      <c r="C734" s="241"/>
      <c r="D734" s="241"/>
      <c r="E734" s="241"/>
      <c r="F734" s="168" t="s">
        <v>319</v>
      </c>
      <c r="G734" s="179">
        <f t="shared" ref="G734:V734" si="246">G205</f>
        <v>0</v>
      </c>
      <c r="H734" s="200">
        <f t="shared" si="246"/>
        <v>0</v>
      </c>
      <c r="I734" s="175">
        <f t="shared" si="246"/>
        <v>0</v>
      </c>
      <c r="J734" s="175">
        <f t="shared" si="246"/>
        <v>0</v>
      </c>
      <c r="K734" s="201">
        <f t="shared" si="246"/>
        <v>0</v>
      </c>
      <c r="L734" s="200">
        <f t="shared" si="246"/>
        <v>0</v>
      </c>
      <c r="M734" s="175">
        <f t="shared" si="246"/>
        <v>0</v>
      </c>
      <c r="N734" s="175">
        <f t="shared" si="246"/>
        <v>0</v>
      </c>
      <c r="O734" s="175">
        <f t="shared" si="246"/>
        <v>0</v>
      </c>
      <c r="P734" s="175">
        <f t="shared" si="246"/>
        <v>0</v>
      </c>
      <c r="Q734" s="175">
        <f t="shared" si="246"/>
        <v>0</v>
      </c>
      <c r="R734" s="175">
        <f t="shared" si="246"/>
        <v>0</v>
      </c>
      <c r="S734" s="175">
        <f t="shared" si="246"/>
        <v>0</v>
      </c>
      <c r="T734" s="175">
        <f t="shared" si="246"/>
        <v>0</v>
      </c>
      <c r="U734" s="175">
        <f t="shared" si="246"/>
        <v>0</v>
      </c>
      <c r="V734" s="201">
        <f t="shared" si="246"/>
        <v>0</v>
      </c>
      <c r="W734" s="54">
        <f t="shared" ref="W734" si="247">G734-SUM(H734:V734)</f>
        <v>0</v>
      </c>
      <c r="Y734" s="474" t="s">
        <v>676</v>
      </c>
      <c r="Z734" s="456" t="s">
        <v>192</v>
      </c>
      <c r="AA734" s="488"/>
      <c r="AB734" s="489"/>
    </row>
    <row r="735" spans="1:28" outlineLevel="1" x14ac:dyDescent="0.2">
      <c r="A735" s="340"/>
      <c r="B735" s="35"/>
      <c r="C735" s="34"/>
      <c r="D735" s="34"/>
      <c r="E735" s="71" t="s">
        <v>321</v>
      </c>
      <c r="F735" s="34"/>
      <c r="G735" s="82">
        <f t="shared" ref="G735:W735" si="248">SUBTOTAL(9,G736:G738)</f>
        <v>0</v>
      </c>
      <c r="H735" s="50">
        <f t="shared" si="248"/>
        <v>0</v>
      </c>
      <c r="I735" s="50">
        <f t="shared" si="248"/>
        <v>0</v>
      </c>
      <c r="J735" s="50">
        <f t="shared" si="248"/>
        <v>0</v>
      </c>
      <c r="K735" s="52">
        <f t="shared" si="248"/>
        <v>0</v>
      </c>
      <c r="L735" s="50">
        <f t="shared" si="248"/>
        <v>0</v>
      </c>
      <c r="M735" s="50">
        <f t="shared" si="248"/>
        <v>0</v>
      </c>
      <c r="N735" s="50">
        <f t="shared" si="248"/>
        <v>0</v>
      </c>
      <c r="O735" s="50">
        <f t="shared" si="248"/>
        <v>0</v>
      </c>
      <c r="P735" s="50">
        <f t="shared" si="248"/>
        <v>0</v>
      </c>
      <c r="Q735" s="50">
        <f t="shared" si="248"/>
        <v>0</v>
      </c>
      <c r="R735" s="50">
        <f t="shared" si="248"/>
        <v>0</v>
      </c>
      <c r="S735" s="50">
        <f t="shared" si="248"/>
        <v>0</v>
      </c>
      <c r="T735" s="50">
        <f t="shared" si="248"/>
        <v>0</v>
      </c>
      <c r="U735" s="50">
        <f t="shared" si="248"/>
        <v>0</v>
      </c>
      <c r="V735" s="50">
        <f t="shared" si="248"/>
        <v>0</v>
      </c>
      <c r="W735" s="56">
        <f t="shared" si="248"/>
        <v>0</v>
      </c>
      <c r="Y735" s="457" t="s">
        <v>675</v>
      </c>
      <c r="Z735" s="491"/>
      <c r="AA735" s="491"/>
      <c r="AB735" s="489"/>
    </row>
    <row r="736" spans="1:28" outlineLevel="1" x14ac:dyDescent="0.2">
      <c r="A736" s="340"/>
      <c r="B736" s="35"/>
      <c r="C736" s="34"/>
      <c r="D736" s="34"/>
      <c r="E736" s="71"/>
      <c r="F736" s="500" t="s">
        <v>322</v>
      </c>
      <c r="G736" s="179">
        <f>G207</f>
        <v>0</v>
      </c>
      <c r="H736" s="180">
        <f t="shared" ref="H736:K737" si="249">IF(H207="",0,H207*VLOOKUP($F736,DRT,3,FALSE))</f>
        <v>0</v>
      </c>
      <c r="I736" s="175">
        <f t="shared" si="249"/>
        <v>0</v>
      </c>
      <c r="J736" s="175">
        <f t="shared" si="249"/>
        <v>0</v>
      </c>
      <c r="K736" s="201">
        <f t="shared" si="249"/>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199">
        <f>(SUM($H207:V207)-SUM($H736:U736))*VLOOKUP($F736,DRT,4,FALSE)</f>
        <v>0</v>
      </c>
      <c r="W736" s="54">
        <f t="shared" ref="W736:W738" si="250">G736-SUM(H736:V736)</f>
        <v>0</v>
      </c>
      <c r="Y736" s="479" t="s">
        <v>689</v>
      </c>
      <c r="Z736" s="456" t="s">
        <v>687</v>
      </c>
      <c r="AA736" s="456" t="s">
        <v>690</v>
      </c>
      <c r="AB736" s="489"/>
    </row>
    <row r="737" spans="1:28" outlineLevel="1" x14ac:dyDescent="0.2">
      <c r="A737" s="340"/>
      <c r="B737" s="35"/>
      <c r="C737" s="34"/>
      <c r="D737" s="34"/>
      <c r="E737" s="71"/>
      <c r="F737" s="500" t="s">
        <v>324</v>
      </c>
      <c r="G737" s="179">
        <f>G208</f>
        <v>0</v>
      </c>
      <c r="H737" s="180">
        <f t="shared" si="249"/>
        <v>0</v>
      </c>
      <c r="I737" s="175">
        <f t="shared" si="249"/>
        <v>0</v>
      </c>
      <c r="J737" s="175">
        <f t="shared" si="249"/>
        <v>0</v>
      </c>
      <c r="K737" s="201">
        <f t="shared" si="249"/>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199">
        <f>(SUM($H208:V208)-SUM($H737:U737))*VLOOKUP($F737,DRT,4,FALSE)</f>
        <v>0</v>
      </c>
      <c r="W737" s="54">
        <f t="shared" si="250"/>
        <v>0</v>
      </c>
      <c r="Y737" s="479" t="s">
        <v>689</v>
      </c>
      <c r="Z737" s="456" t="s">
        <v>687</v>
      </c>
      <c r="AA737" s="456" t="s">
        <v>690</v>
      </c>
      <c r="AB737" s="489"/>
    </row>
    <row r="738" spans="1:28" outlineLevel="1" x14ac:dyDescent="0.2">
      <c r="A738" s="340"/>
      <c r="B738" s="35"/>
      <c r="C738" s="34"/>
      <c r="D738" s="34"/>
      <c r="E738" s="71"/>
      <c r="F738" s="500" t="s">
        <v>326</v>
      </c>
      <c r="G738" s="179">
        <f>G209</f>
        <v>0</v>
      </c>
      <c r="H738" s="170">
        <f t="shared" ref="H738:V738" si="251">H209</f>
        <v>0</v>
      </c>
      <c r="I738" s="173">
        <f t="shared" si="251"/>
        <v>0</v>
      </c>
      <c r="J738" s="173">
        <f t="shared" si="251"/>
        <v>0</v>
      </c>
      <c r="K738" s="174">
        <f t="shared" si="251"/>
        <v>0</v>
      </c>
      <c r="L738" s="180">
        <f t="shared" si="251"/>
        <v>0</v>
      </c>
      <c r="M738" s="199">
        <f t="shared" si="251"/>
        <v>0</v>
      </c>
      <c r="N738" s="175">
        <f t="shared" si="251"/>
        <v>0</v>
      </c>
      <c r="O738" s="175">
        <f t="shared" si="251"/>
        <v>0</v>
      </c>
      <c r="P738" s="175">
        <f t="shared" si="251"/>
        <v>0</v>
      </c>
      <c r="Q738" s="175">
        <f t="shared" si="251"/>
        <v>0</v>
      </c>
      <c r="R738" s="175">
        <f t="shared" si="251"/>
        <v>0</v>
      </c>
      <c r="S738" s="175">
        <f t="shared" si="251"/>
        <v>0</v>
      </c>
      <c r="T738" s="175">
        <f t="shared" si="251"/>
        <v>0</v>
      </c>
      <c r="U738" s="175">
        <f t="shared" si="251"/>
        <v>0</v>
      </c>
      <c r="V738" s="199">
        <f t="shared" si="251"/>
        <v>0</v>
      </c>
      <c r="W738" s="54">
        <f t="shared" si="250"/>
        <v>0</v>
      </c>
      <c r="Y738" s="474" t="s">
        <v>676</v>
      </c>
      <c r="Z738" s="456" t="s">
        <v>192</v>
      </c>
      <c r="AA738" s="486"/>
      <c r="AB738" s="489"/>
    </row>
    <row r="739" spans="1:28" x14ac:dyDescent="0.2">
      <c r="A739" s="340"/>
      <c r="B739" s="35"/>
      <c r="C739" s="34"/>
      <c r="D739" s="34"/>
      <c r="E739" s="71" t="s">
        <v>328</v>
      </c>
      <c r="F739" s="34"/>
      <c r="G739" s="76">
        <f t="shared" ref="G739:W739" si="252">SUBTOTAL(9,G740:G742)</f>
        <v>0</v>
      </c>
      <c r="H739" s="73">
        <f t="shared" si="252"/>
        <v>0</v>
      </c>
      <c r="I739" s="73">
        <f t="shared" si="252"/>
        <v>0</v>
      </c>
      <c r="J739" s="73">
        <f t="shared" si="252"/>
        <v>0</v>
      </c>
      <c r="K739" s="74">
        <f t="shared" si="252"/>
        <v>0</v>
      </c>
      <c r="L739" s="43">
        <f t="shared" si="252"/>
        <v>0</v>
      </c>
      <c r="M739" s="43">
        <f t="shared" si="252"/>
        <v>0</v>
      </c>
      <c r="N739" s="43">
        <f t="shared" si="252"/>
        <v>0</v>
      </c>
      <c r="O739" s="43">
        <f t="shared" si="252"/>
        <v>0</v>
      </c>
      <c r="P739" s="43">
        <f t="shared" si="252"/>
        <v>0</v>
      </c>
      <c r="Q739" s="43">
        <f t="shared" si="252"/>
        <v>0</v>
      </c>
      <c r="R739" s="43">
        <f t="shared" si="252"/>
        <v>0</v>
      </c>
      <c r="S739" s="43">
        <f t="shared" si="252"/>
        <v>0</v>
      </c>
      <c r="T739" s="43">
        <f t="shared" si="252"/>
        <v>0</v>
      </c>
      <c r="U739" s="43">
        <f t="shared" si="252"/>
        <v>0</v>
      </c>
      <c r="V739" s="43">
        <f t="shared" si="252"/>
        <v>0</v>
      </c>
      <c r="W739" s="56">
        <f t="shared" si="252"/>
        <v>0</v>
      </c>
      <c r="Y739" s="457" t="s">
        <v>675</v>
      </c>
      <c r="Z739" s="491"/>
      <c r="AA739" s="491"/>
      <c r="AB739" s="489"/>
    </row>
    <row r="740" spans="1:28" outlineLevel="1" x14ac:dyDescent="0.2">
      <c r="A740" s="340"/>
      <c r="B740" s="35"/>
      <c r="C740" s="34"/>
      <c r="D740" s="34"/>
      <c r="E740" s="71"/>
      <c r="F740" s="178" t="s">
        <v>329</v>
      </c>
      <c r="G740" s="179">
        <f>G211</f>
        <v>0</v>
      </c>
      <c r="H740" s="180">
        <f t="shared" ref="H740:K741" si="253">IF(H211="",0,H211*VLOOKUP($F740,DRT,3,FALSE))</f>
        <v>0</v>
      </c>
      <c r="I740" s="175">
        <f t="shared" si="253"/>
        <v>0</v>
      </c>
      <c r="J740" s="175">
        <f t="shared" si="253"/>
        <v>0</v>
      </c>
      <c r="K740" s="201">
        <f t="shared" si="253"/>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199">
        <f>(SUM($H211:V211)-SUM($H740:U740))*VLOOKUP($F740,DRT,4,FALSE)</f>
        <v>0</v>
      </c>
      <c r="W740" s="54">
        <f>G740-SUM(H740:V740)</f>
        <v>0</v>
      </c>
      <c r="Y740" s="479" t="s">
        <v>689</v>
      </c>
      <c r="Z740" s="456" t="s">
        <v>687</v>
      </c>
      <c r="AA740" s="456" t="s">
        <v>690</v>
      </c>
      <c r="AB740" s="489"/>
    </row>
    <row r="741" spans="1:28" ht="12.75" customHeight="1" outlineLevel="1" x14ac:dyDescent="0.2">
      <c r="A741" s="340"/>
      <c r="B741" s="240"/>
      <c r="C741" s="241"/>
      <c r="D741" s="241"/>
      <c r="E741" s="241"/>
      <c r="F741" s="168" t="s">
        <v>331</v>
      </c>
      <c r="G741" s="212">
        <f>G212</f>
        <v>0</v>
      </c>
      <c r="H741" s="180">
        <f t="shared" si="253"/>
        <v>0</v>
      </c>
      <c r="I741" s="180">
        <f t="shared" si="253"/>
        <v>0</v>
      </c>
      <c r="J741" s="180">
        <f t="shared" si="253"/>
        <v>0</v>
      </c>
      <c r="K741" s="201">
        <f t="shared" si="253"/>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79" t="s">
        <v>689</v>
      </c>
      <c r="Z741" s="456" t="s">
        <v>687</v>
      </c>
      <c r="AA741" s="456" t="s">
        <v>690</v>
      </c>
      <c r="AB741" s="489"/>
    </row>
    <row r="742" spans="1:28" ht="12.75" customHeight="1" outlineLevel="1" x14ac:dyDescent="0.2">
      <c r="A742" s="340"/>
      <c r="B742" s="240"/>
      <c r="C742" s="241"/>
      <c r="D742" s="241"/>
      <c r="E742" s="241"/>
      <c r="F742" s="168" t="s">
        <v>333</v>
      </c>
      <c r="G742" s="212">
        <f>G213</f>
        <v>0</v>
      </c>
      <c r="H742" s="209">
        <f t="shared" ref="H742:V742" si="254">H213</f>
        <v>0</v>
      </c>
      <c r="I742" s="210">
        <f t="shared" si="254"/>
        <v>0</v>
      </c>
      <c r="J742" s="210">
        <f t="shared" si="254"/>
        <v>0</v>
      </c>
      <c r="K742" s="201">
        <f t="shared" si="254"/>
        <v>0</v>
      </c>
      <c r="L742" s="209">
        <f t="shared" si="254"/>
        <v>0</v>
      </c>
      <c r="M742" s="210">
        <f t="shared" si="254"/>
        <v>0</v>
      </c>
      <c r="N742" s="175">
        <f t="shared" si="254"/>
        <v>0</v>
      </c>
      <c r="O742" s="210">
        <f t="shared" si="254"/>
        <v>0</v>
      </c>
      <c r="P742" s="210">
        <f t="shared" si="254"/>
        <v>0</v>
      </c>
      <c r="Q742" s="210">
        <f t="shared" si="254"/>
        <v>0</v>
      </c>
      <c r="R742" s="175">
        <f t="shared" si="254"/>
        <v>0</v>
      </c>
      <c r="S742" s="210">
        <f t="shared" si="254"/>
        <v>0</v>
      </c>
      <c r="T742" s="210">
        <f t="shared" si="254"/>
        <v>0</v>
      </c>
      <c r="U742" s="210">
        <f t="shared" si="254"/>
        <v>0</v>
      </c>
      <c r="V742" s="211">
        <f t="shared" si="254"/>
        <v>0</v>
      </c>
      <c r="W742" s="54">
        <f t="shared" ref="W742" si="255">G742-SUM(H742:V742)</f>
        <v>0</v>
      </c>
      <c r="Y742" s="474" t="s">
        <v>676</v>
      </c>
      <c r="Z742" s="456" t="s">
        <v>192</v>
      </c>
      <c r="AA742" s="486"/>
      <c r="AB742" s="489"/>
    </row>
    <row r="743" spans="1:28" x14ac:dyDescent="0.2">
      <c r="A743" s="340"/>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6"/>
      <c r="Z743" s="487"/>
      <c r="AA743" s="489"/>
      <c r="AB743" s="489"/>
    </row>
    <row r="744" spans="1:28" x14ac:dyDescent="0.2">
      <c r="A744" s="340"/>
      <c r="B744" s="78"/>
      <c r="C744" s="33"/>
      <c r="D744" s="33"/>
      <c r="E744" s="34" t="s">
        <v>336</v>
      </c>
      <c r="F744" s="34"/>
      <c r="G744" s="76">
        <f>SUBTOTAL(9,G745:G747)</f>
        <v>0</v>
      </c>
      <c r="H744" s="77">
        <f t="shared" ref="H744:W744" si="256">SUBTOTAL(9,H745:H747)</f>
        <v>0</v>
      </c>
      <c r="I744" s="73">
        <f t="shared" si="256"/>
        <v>0</v>
      </c>
      <c r="J744" s="73">
        <f t="shared" si="256"/>
        <v>0</v>
      </c>
      <c r="K744" s="74">
        <f t="shared" si="256"/>
        <v>0</v>
      </c>
      <c r="L744" s="43">
        <f t="shared" si="256"/>
        <v>0</v>
      </c>
      <c r="M744" s="43">
        <f t="shared" si="256"/>
        <v>0</v>
      </c>
      <c r="N744" s="43">
        <f t="shared" si="256"/>
        <v>0</v>
      </c>
      <c r="O744" s="43">
        <f t="shared" si="256"/>
        <v>0</v>
      </c>
      <c r="P744" s="43">
        <f t="shared" si="256"/>
        <v>0</v>
      </c>
      <c r="Q744" s="43">
        <f t="shared" si="256"/>
        <v>0</v>
      </c>
      <c r="R744" s="43">
        <f t="shared" si="256"/>
        <v>0</v>
      </c>
      <c r="S744" s="43">
        <f t="shared" si="256"/>
        <v>0</v>
      </c>
      <c r="T744" s="43">
        <f t="shared" si="256"/>
        <v>0</v>
      </c>
      <c r="U744" s="43">
        <f t="shared" si="256"/>
        <v>0</v>
      </c>
      <c r="V744" s="43">
        <f t="shared" si="256"/>
        <v>0</v>
      </c>
      <c r="W744" s="42">
        <f t="shared" si="256"/>
        <v>0</v>
      </c>
      <c r="Y744" s="457" t="s">
        <v>675</v>
      </c>
      <c r="Z744" s="491"/>
      <c r="AA744" s="491"/>
      <c r="AB744" s="489"/>
    </row>
    <row r="745" spans="1:28" outlineLevel="1" x14ac:dyDescent="0.2">
      <c r="A745" s="340"/>
      <c r="B745" s="78"/>
      <c r="C745" s="33"/>
      <c r="D745" s="33"/>
      <c r="E745" s="34"/>
      <c r="F745" s="168" t="s">
        <v>337</v>
      </c>
      <c r="G745" s="179">
        <f>G216</f>
        <v>0</v>
      </c>
      <c r="H745" s="180">
        <f t="shared" ref="H745:K747" si="257">IF(H216="",0,H216*VLOOKUP($F745,DRT,3,FALSE))</f>
        <v>0</v>
      </c>
      <c r="I745" s="180">
        <f t="shared" si="257"/>
        <v>0</v>
      </c>
      <c r="J745" s="180">
        <f t="shared" si="257"/>
        <v>0</v>
      </c>
      <c r="K745" s="201">
        <f t="shared" si="257"/>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1">
        <f>(SUM($H216:$K216)-SUM($H745:U745))*VLOOKUP($F745,DRT,4,FALSE)</f>
        <v>0</v>
      </c>
      <c r="W745" s="54">
        <f>G745-SUM(H745:V745)</f>
        <v>0</v>
      </c>
      <c r="Y745" s="479" t="s">
        <v>689</v>
      </c>
      <c r="Z745" s="456" t="s">
        <v>687</v>
      </c>
      <c r="AA745" s="456" t="s">
        <v>690</v>
      </c>
      <c r="AB745" s="489"/>
    </row>
    <row r="746" spans="1:28" outlineLevel="1" x14ac:dyDescent="0.2">
      <c r="A746" s="340"/>
      <c r="B746" s="78"/>
      <c r="C746" s="33"/>
      <c r="D746" s="33"/>
      <c r="E746" s="34"/>
      <c r="F746" s="168" t="s">
        <v>339</v>
      </c>
      <c r="G746" s="179">
        <f>G217</f>
        <v>0</v>
      </c>
      <c r="H746" s="180">
        <f t="shared" si="257"/>
        <v>0</v>
      </c>
      <c r="I746" s="175">
        <f t="shared" si="257"/>
        <v>0</v>
      </c>
      <c r="J746" s="175">
        <f t="shared" si="257"/>
        <v>0</v>
      </c>
      <c r="K746" s="201">
        <f t="shared" si="257"/>
        <v>0</v>
      </c>
      <c r="L746" s="172">
        <f>IF(L217="",0,L217*VLOOKUP($F746,DRT,4,FALSE))</f>
        <v>0</v>
      </c>
      <c r="M746" s="199">
        <f>(SUM($H217:$K217)-SUM($H746:$K746))*VLOOKUP($F746,DRT,4,FALSE)</f>
        <v>0</v>
      </c>
      <c r="N746" s="175">
        <f>(N($L217)-$L746)*VLOOKUP($F746,DRT,4,FALSE)</f>
        <v>0</v>
      </c>
      <c r="O746" s="180">
        <f>(SUM($H217:$K217)-SUM($H746:$K746)-$M746)*VLOOKUP($F746,DRT,4,FALSE)</f>
        <v>0</v>
      </c>
      <c r="P746" s="175">
        <f>(N($L217)-$L746-$N746)*VLOOKUP($F746,DRT,4,FALSE)</f>
        <v>0</v>
      </c>
      <c r="Q746" s="199">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199">
        <f>(N($L217)-$L746-$N746-$P746-$R746-$T746)*VLOOKUP($F746,DRT,4,FALSE)</f>
        <v>0</v>
      </c>
      <c r="W746" s="54">
        <f>G746-SUM(H746:V746)</f>
        <v>0</v>
      </c>
      <c r="Y746" s="479" t="s">
        <v>689</v>
      </c>
      <c r="Z746" s="456" t="s">
        <v>687</v>
      </c>
      <c r="AA746" s="456" t="s">
        <v>690</v>
      </c>
      <c r="AB746" s="489"/>
    </row>
    <row r="747" spans="1:28" outlineLevel="1" x14ac:dyDescent="0.2">
      <c r="A747" s="340"/>
      <c r="B747" s="78"/>
      <c r="C747" s="33"/>
      <c r="D747" s="33"/>
      <c r="E747" s="34"/>
      <c r="F747" s="168" t="s">
        <v>341</v>
      </c>
      <c r="G747" s="179">
        <f>G218</f>
        <v>0</v>
      </c>
      <c r="H747" s="180">
        <f t="shared" si="257"/>
        <v>0</v>
      </c>
      <c r="I747" s="175">
        <f t="shared" si="257"/>
        <v>0</v>
      </c>
      <c r="J747" s="175">
        <f t="shared" si="257"/>
        <v>0</v>
      </c>
      <c r="K747" s="201">
        <f t="shared" si="257"/>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199">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199">
        <f>($M218-$M747-$P747-$S747)*VLOOKUP($F747,DRT,4,FALSE)</f>
        <v>0</v>
      </c>
      <c r="W747" s="54">
        <f>G747-SUM(H747:V747)</f>
        <v>0</v>
      </c>
      <c r="Y747" s="479" t="s">
        <v>689</v>
      </c>
      <c r="Z747" s="456" t="s">
        <v>687</v>
      </c>
      <c r="AA747" s="456" t="s">
        <v>690</v>
      </c>
      <c r="AB747" s="489"/>
    </row>
    <row r="748" spans="1:28" x14ac:dyDescent="0.2">
      <c r="A748" s="340"/>
      <c r="B748" s="78"/>
      <c r="C748" s="33"/>
      <c r="D748" s="33"/>
      <c r="E748" s="34" t="s">
        <v>343</v>
      </c>
      <c r="F748" s="34"/>
      <c r="G748" s="76">
        <f>SUBTOTAL(9,G749:G750)</f>
        <v>0</v>
      </c>
      <c r="H748" s="77">
        <f t="shared" ref="H748:W748" si="258">SUBTOTAL(9,H749:H750)</f>
        <v>0</v>
      </c>
      <c r="I748" s="73">
        <f t="shared" si="258"/>
        <v>0</v>
      </c>
      <c r="J748" s="73">
        <f t="shared" si="258"/>
        <v>0</v>
      </c>
      <c r="K748" s="74">
        <f t="shared" si="258"/>
        <v>0</v>
      </c>
      <c r="L748" s="43">
        <f t="shared" si="258"/>
        <v>0</v>
      </c>
      <c r="M748" s="43">
        <f t="shared" si="258"/>
        <v>0</v>
      </c>
      <c r="N748" s="43">
        <f t="shared" si="258"/>
        <v>0</v>
      </c>
      <c r="O748" s="43">
        <f t="shared" si="258"/>
        <v>0</v>
      </c>
      <c r="P748" s="43">
        <f t="shared" si="258"/>
        <v>0</v>
      </c>
      <c r="Q748" s="43">
        <f t="shared" si="258"/>
        <v>0</v>
      </c>
      <c r="R748" s="43">
        <f t="shared" si="258"/>
        <v>0</v>
      </c>
      <c r="S748" s="43">
        <f t="shared" si="258"/>
        <v>0</v>
      </c>
      <c r="T748" s="43">
        <f t="shared" si="258"/>
        <v>0</v>
      </c>
      <c r="U748" s="43">
        <f t="shared" si="258"/>
        <v>0</v>
      </c>
      <c r="V748" s="43">
        <f t="shared" si="258"/>
        <v>0</v>
      </c>
      <c r="W748" s="42">
        <f t="shared" si="258"/>
        <v>0</v>
      </c>
      <c r="Y748" s="457" t="s">
        <v>675</v>
      </c>
      <c r="Z748" s="485"/>
      <c r="AA748" s="487"/>
      <c r="AB748" s="489"/>
    </row>
    <row r="749" spans="1:28" outlineLevel="1" x14ac:dyDescent="0.2">
      <c r="A749" s="340"/>
      <c r="B749" s="35"/>
      <c r="C749" s="34"/>
      <c r="D749" s="33"/>
      <c r="E749" s="71"/>
      <c r="F749" s="178" t="s">
        <v>344</v>
      </c>
      <c r="G749" s="179">
        <f t="shared" ref="G749:V750" si="259">G220</f>
        <v>0</v>
      </c>
      <c r="H749" s="180">
        <f t="shared" si="259"/>
        <v>0</v>
      </c>
      <c r="I749" s="180">
        <f t="shared" si="259"/>
        <v>0</v>
      </c>
      <c r="J749" s="53">
        <f t="shared" si="259"/>
        <v>0</v>
      </c>
      <c r="K749" s="201">
        <f t="shared" si="259"/>
        <v>0</v>
      </c>
      <c r="L749" s="180">
        <f t="shared" si="259"/>
        <v>0</v>
      </c>
      <c r="M749" s="53">
        <f t="shared" si="259"/>
        <v>0</v>
      </c>
      <c r="N749" s="175">
        <f t="shared" si="259"/>
        <v>0</v>
      </c>
      <c r="O749" s="180">
        <f t="shared" si="259"/>
        <v>0</v>
      </c>
      <c r="P749" s="180">
        <f t="shared" si="259"/>
        <v>0</v>
      </c>
      <c r="Q749" s="53">
        <f t="shared" si="259"/>
        <v>0</v>
      </c>
      <c r="R749" s="175">
        <f t="shared" si="259"/>
        <v>0</v>
      </c>
      <c r="S749" s="180">
        <f t="shared" si="259"/>
        <v>0</v>
      </c>
      <c r="T749" s="180">
        <f t="shared" si="259"/>
        <v>0</v>
      </c>
      <c r="U749" s="180">
        <f t="shared" si="259"/>
        <v>0</v>
      </c>
      <c r="V749" s="53">
        <f t="shared" si="259"/>
        <v>0</v>
      </c>
      <c r="W749" s="54">
        <f>G749-SUM(H749:V749)</f>
        <v>0</v>
      </c>
      <c r="Y749" s="474" t="s">
        <v>676</v>
      </c>
      <c r="Z749" s="456" t="s">
        <v>192</v>
      </c>
      <c r="AA749" s="488"/>
      <c r="AB749" s="489"/>
    </row>
    <row r="750" spans="1:28" outlineLevel="1" x14ac:dyDescent="0.2">
      <c r="A750" s="340"/>
      <c r="B750" s="35"/>
      <c r="C750" s="34"/>
      <c r="D750" s="33"/>
      <c r="E750" s="71"/>
      <c r="F750" s="178" t="s">
        <v>346</v>
      </c>
      <c r="G750" s="179">
        <f t="shared" si="259"/>
        <v>0</v>
      </c>
      <c r="H750" s="180">
        <f t="shared" si="259"/>
        <v>0</v>
      </c>
      <c r="I750" s="180">
        <f t="shared" si="259"/>
        <v>0</v>
      </c>
      <c r="J750" s="53">
        <f t="shared" si="259"/>
        <v>0</v>
      </c>
      <c r="K750" s="201">
        <f t="shared" si="259"/>
        <v>0</v>
      </c>
      <c r="L750" s="180">
        <f t="shared" si="259"/>
        <v>0</v>
      </c>
      <c r="M750" s="53">
        <f t="shared" si="259"/>
        <v>0</v>
      </c>
      <c r="N750" s="175">
        <f t="shared" si="259"/>
        <v>0</v>
      </c>
      <c r="O750" s="180">
        <f t="shared" si="259"/>
        <v>0</v>
      </c>
      <c r="P750" s="180">
        <f t="shared" si="259"/>
        <v>0</v>
      </c>
      <c r="Q750" s="53">
        <f t="shared" si="259"/>
        <v>0</v>
      </c>
      <c r="R750" s="175">
        <f t="shared" si="259"/>
        <v>0</v>
      </c>
      <c r="S750" s="180">
        <f t="shared" si="259"/>
        <v>0</v>
      </c>
      <c r="T750" s="180">
        <f t="shared" si="259"/>
        <v>0</v>
      </c>
      <c r="U750" s="180">
        <f t="shared" si="259"/>
        <v>0</v>
      </c>
      <c r="V750" s="53">
        <f t="shared" si="259"/>
        <v>0</v>
      </c>
      <c r="W750" s="54">
        <f>G750-SUM(H750:V750)</f>
        <v>0</v>
      </c>
      <c r="Y750" s="474" t="s">
        <v>676</v>
      </c>
      <c r="Z750" s="456" t="s">
        <v>192</v>
      </c>
      <c r="AA750" s="488"/>
      <c r="AB750" s="489"/>
    </row>
    <row r="751" spans="1:28" x14ac:dyDescent="0.2">
      <c r="A751" s="340"/>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6"/>
      <c r="Z751" s="487"/>
      <c r="AA751" s="489"/>
      <c r="AB751" s="489"/>
    </row>
    <row r="752" spans="1:28" x14ac:dyDescent="0.2">
      <c r="A752" s="340"/>
      <c r="B752" s="78"/>
      <c r="C752" s="33"/>
      <c r="D752" s="33" t="s">
        <v>349</v>
      </c>
      <c r="E752" s="34"/>
      <c r="F752" s="34"/>
      <c r="G752" s="82">
        <f>SUBTOTAL(9,G753:G758)</f>
        <v>0</v>
      </c>
      <c r="H752" s="50">
        <f t="shared" ref="H752:W752" si="260">SUBTOTAL(9,H753:H758)</f>
        <v>0</v>
      </c>
      <c r="I752" s="50">
        <f t="shared" si="260"/>
        <v>0</v>
      </c>
      <c r="J752" s="50">
        <f t="shared" si="260"/>
        <v>0</v>
      </c>
      <c r="K752" s="52">
        <f t="shared" si="260"/>
        <v>0</v>
      </c>
      <c r="L752" s="50">
        <f t="shared" si="260"/>
        <v>0</v>
      </c>
      <c r="M752" s="50">
        <f t="shared" si="260"/>
        <v>0</v>
      </c>
      <c r="N752" s="50">
        <f t="shared" si="260"/>
        <v>0</v>
      </c>
      <c r="O752" s="50">
        <f t="shared" si="260"/>
        <v>0</v>
      </c>
      <c r="P752" s="50">
        <f t="shared" si="260"/>
        <v>0</v>
      </c>
      <c r="Q752" s="50">
        <f t="shared" si="260"/>
        <v>0</v>
      </c>
      <c r="R752" s="50">
        <f t="shared" si="260"/>
        <v>0</v>
      </c>
      <c r="S752" s="50">
        <f t="shared" si="260"/>
        <v>0</v>
      </c>
      <c r="T752" s="50">
        <f t="shared" si="260"/>
        <v>0</v>
      </c>
      <c r="U752" s="50">
        <f t="shared" si="260"/>
        <v>0</v>
      </c>
      <c r="V752" s="50">
        <f t="shared" si="260"/>
        <v>0</v>
      </c>
      <c r="W752" s="56">
        <f t="shared" si="260"/>
        <v>0</v>
      </c>
      <c r="Y752" s="457" t="s">
        <v>675</v>
      </c>
      <c r="Z752" s="491"/>
      <c r="AA752" s="489"/>
      <c r="AB752" s="489"/>
    </row>
    <row r="753" spans="1:28" outlineLevel="1" x14ac:dyDescent="0.2">
      <c r="A753" s="340"/>
      <c r="B753" s="35"/>
      <c r="C753" s="34"/>
      <c r="D753" s="33"/>
      <c r="E753" s="71"/>
      <c r="F753" s="178" t="s">
        <v>693</v>
      </c>
      <c r="G753" s="179">
        <f t="shared" ref="G753:W758" si="261">G224</f>
        <v>0</v>
      </c>
      <c r="H753" s="180">
        <f t="shared" si="261"/>
        <v>0</v>
      </c>
      <c r="I753" s="180">
        <f t="shared" si="261"/>
        <v>0</v>
      </c>
      <c r="J753" s="53">
        <f t="shared" si="261"/>
        <v>0</v>
      </c>
      <c r="K753" s="201">
        <f t="shared" si="261"/>
        <v>0</v>
      </c>
      <c r="L753" s="180">
        <f t="shared" si="261"/>
        <v>0</v>
      </c>
      <c r="M753" s="53">
        <f t="shared" si="261"/>
        <v>0</v>
      </c>
      <c r="N753" s="175">
        <f t="shared" si="261"/>
        <v>0</v>
      </c>
      <c r="O753" s="180">
        <f t="shared" si="261"/>
        <v>0</v>
      </c>
      <c r="P753" s="180">
        <f t="shared" si="261"/>
        <v>0</v>
      </c>
      <c r="Q753" s="53">
        <f t="shared" si="261"/>
        <v>0</v>
      </c>
      <c r="R753" s="175">
        <f t="shared" si="261"/>
        <v>0</v>
      </c>
      <c r="S753" s="180">
        <f t="shared" si="261"/>
        <v>0</v>
      </c>
      <c r="T753" s="180">
        <f t="shared" si="261"/>
        <v>0</v>
      </c>
      <c r="U753" s="180">
        <f t="shared" si="261"/>
        <v>0</v>
      </c>
      <c r="V753" s="53">
        <f t="shared" si="261"/>
        <v>0</v>
      </c>
      <c r="W753" s="54">
        <f t="shared" si="261"/>
        <v>0</v>
      </c>
      <c r="Y753" s="474" t="s">
        <v>676</v>
      </c>
      <c r="Z753" s="456" t="s">
        <v>192</v>
      </c>
      <c r="AA753" s="488"/>
      <c r="AB753" s="489"/>
    </row>
    <row r="754" spans="1:28" outlineLevel="1" x14ac:dyDescent="0.2">
      <c r="A754" s="340"/>
      <c r="B754" s="78"/>
      <c r="C754" s="34"/>
      <c r="D754" s="34"/>
      <c r="E754" s="71"/>
      <c r="F754" s="168" t="s">
        <v>352</v>
      </c>
      <c r="G754" s="179">
        <f t="shared" si="261"/>
        <v>0</v>
      </c>
      <c r="H754" s="180">
        <f t="shared" si="261"/>
        <v>0</v>
      </c>
      <c r="I754" s="175">
        <f t="shared" si="261"/>
        <v>0</v>
      </c>
      <c r="J754" s="175">
        <f t="shared" si="261"/>
        <v>0</v>
      </c>
      <c r="K754" s="201">
        <f t="shared" si="261"/>
        <v>0</v>
      </c>
      <c r="L754" s="200">
        <f t="shared" si="261"/>
        <v>0</v>
      </c>
      <c r="M754" s="175">
        <f t="shared" si="261"/>
        <v>0</v>
      </c>
      <c r="N754" s="175">
        <f t="shared" si="261"/>
        <v>0</v>
      </c>
      <c r="O754" s="175">
        <f t="shared" si="261"/>
        <v>0</v>
      </c>
      <c r="P754" s="175">
        <f t="shared" si="261"/>
        <v>0</v>
      </c>
      <c r="Q754" s="199">
        <f t="shared" si="261"/>
        <v>0</v>
      </c>
      <c r="R754" s="175">
        <f t="shared" si="261"/>
        <v>0</v>
      </c>
      <c r="S754" s="175">
        <f t="shared" si="261"/>
        <v>0</v>
      </c>
      <c r="T754" s="180">
        <f t="shared" si="261"/>
        <v>0</v>
      </c>
      <c r="U754" s="175">
        <f t="shared" si="261"/>
        <v>0</v>
      </c>
      <c r="V754" s="199">
        <f t="shared" si="261"/>
        <v>0</v>
      </c>
      <c r="W754" s="54">
        <f>G754-SUM(H754:V754)</f>
        <v>0</v>
      </c>
      <c r="Y754" s="474" t="s">
        <v>676</v>
      </c>
      <c r="Z754" s="456" t="s">
        <v>192</v>
      </c>
      <c r="AA754" s="488"/>
      <c r="AB754" s="489"/>
    </row>
    <row r="755" spans="1:28" outlineLevel="1" x14ac:dyDescent="0.2">
      <c r="A755" s="340"/>
      <c r="B755" s="78"/>
      <c r="C755" s="34"/>
      <c r="D755" s="34"/>
      <c r="E755" s="71"/>
      <c r="F755" s="168" t="s">
        <v>354</v>
      </c>
      <c r="G755" s="179">
        <f t="shared" si="261"/>
        <v>0</v>
      </c>
      <c r="H755" s="180">
        <f t="shared" si="261"/>
        <v>0</v>
      </c>
      <c r="I755" s="175">
        <f t="shared" si="261"/>
        <v>0</v>
      </c>
      <c r="J755" s="175">
        <f t="shared" si="261"/>
        <v>0</v>
      </c>
      <c r="K755" s="201">
        <f t="shared" si="261"/>
        <v>0</v>
      </c>
      <c r="L755" s="200">
        <f t="shared" si="261"/>
        <v>0</v>
      </c>
      <c r="M755" s="175">
        <f t="shared" si="261"/>
        <v>0</v>
      </c>
      <c r="N755" s="210">
        <f t="shared" si="261"/>
        <v>0</v>
      </c>
      <c r="O755" s="175">
        <f t="shared" si="261"/>
        <v>0</v>
      </c>
      <c r="P755" s="175">
        <f t="shared" si="261"/>
        <v>0</v>
      </c>
      <c r="Q755" s="199">
        <f t="shared" si="261"/>
        <v>0</v>
      </c>
      <c r="R755" s="175">
        <f t="shared" si="261"/>
        <v>0</v>
      </c>
      <c r="S755" s="175">
        <f t="shared" si="261"/>
        <v>0</v>
      </c>
      <c r="T755" s="180">
        <f t="shared" si="261"/>
        <v>0</v>
      </c>
      <c r="U755" s="175">
        <f t="shared" si="261"/>
        <v>0</v>
      </c>
      <c r="V755" s="201">
        <f t="shared" si="261"/>
        <v>0</v>
      </c>
      <c r="W755" s="54">
        <f>G755-SUM(H755:V755)</f>
        <v>0</v>
      </c>
      <c r="Y755" s="474" t="s">
        <v>676</v>
      </c>
      <c r="Z755" s="456" t="s">
        <v>192</v>
      </c>
      <c r="AA755" s="488"/>
      <c r="AB755" s="489"/>
    </row>
    <row r="756" spans="1:28" outlineLevel="1" x14ac:dyDescent="0.2">
      <c r="A756" s="340"/>
      <c r="B756" s="78"/>
      <c r="C756" s="34"/>
      <c r="D756" s="34"/>
      <c r="E756" s="71"/>
      <c r="F756" s="168" t="s">
        <v>356</v>
      </c>
      <c r="G756" s="179">
        <f t="shared" si="261"/>
        <v>0</v>
      </c>
      <c r="H756" s="180">
        <f t="shared" si="261"/>
        <v>0</v>
      </c>
      <c r="I756" s="175">
        <f t="shared" si="261"/>
        <v>0</v>
      </c>
      <c r="J756" s="175">
        <f t="shared" si="261"/>
        <v>0</v>
      </c>
      <c r="K756" s="55">
        <f t="shared" si="261"/>
        <v>0</v>
      </c>
      <c r="L756" s="180">
        <f t="shared" si="261"/>
        <v>0</v>
      </c>
      <c r="M756" s="175">
        <f t="shared" si="261"/>
        <v>0</v>
      </c>
      <c r="N756" s="175">
        <f t="shared" si="261"/>
        <v>0</v>
      </c>
      <c r="O756" s="175">
        <f t="shared" si="261"/>
        <v>0</v>
      </c>
      <c r="P756" s="175">
        <f t="shared" si="261"/>
        <v>0</v>
      </c>
      <c r="Q756" s="199">
        <f t="shared" si="261"/>
        <v>0</v>
      </c>
      <c r="R756" s="175">
        <f t="shared" si="261"/>
        <v>0</v>
      </c>
      <c r="S756" s="175">
        <f t="shared" si="261"/>
        <v>0</v>
      </c>
      <c r="T756" s="180">
        <f t="shared" si="261"/>
        <v>0</v>
      </c>
      <c r="U756" s="175">
        <f t="shared" si="261"/>
        <v>0</v>
      </c>
      <c r="V756" s="201">
        <f t="shared" si="261"/>
        <v>0</v>
      </c>
      <c r="W756" s="54">
        <f>G756-SUM(H756:V756)</f>
        <v>0</v>
      </c>
      <c r="Y756" s="474" t="s">
        <v>676</v>
      </c>
      <c r="Z756" s="456" t="s">
        <v>192</v>
      </c>
      <c r="AA756" s="488"/>
      <c r="AB756" s="489"/>
    </row>
    <row r="757" spans="1:28" outlineLevel="1" x14ac:dyDescent="0.2">
      <c r="A757" s="340"/>
      <c r="B757" s="78"/>
      <c r="C757" s="34"/>
      <c r="D757" s="34"/>
      <c r="E757" s="71"/>
      <c r="F757" s="168" t="s">
        <v>358</v>
      </c>
      <c r="G757" s="179">
        <f t="shared" si="261"/>
        <v>0</v>
      </c>
      <c r="H757" s="180">
        <f t="shared" si="261"/>
        <v>0</v>
      </c>
      <c r="I757" s="175">
        <f t="shared" si="261"/>
        <v>0</v>
      </c>
      <c r="J757" s="175">
        <f t="shared" si="261"/>
        <v>0</v>
      </c>
      <c r="K757" s="201">
        <f t="shared" si="261"/>
        <v>0</v>
      </c>
      <c r="L757" s="200">
        <f t="shared" si="261"/>
        <v>0</v>
      </c>
      <c r="M757" s="175">
        <f t="shared" si="261"/>
        <v>0</v>
      </c>
      <c r="N757" s="213">
        <f t="shared" si="261"/>
        <v>0</v>
      </c>
      <c r="O757" s="175">
        <f t="shared" si="261"/>
        <v>0</v>
      </c>
      <c r="P757" s="175">
        <f t="shared" si="261"/>
        <v>0</v>
      </c>
      <c r="Q757" s="199">
        <f t="shared" si="261"/>
        <v>0</v>
      </c>
      <c r="R757" s="175">
        <f t="shared" si="261"/>
        <v>0</v>
      </c>
      <c r="S757" s="175">
        <f t="shared" si="261"/>
        <v>0</v>
      </c>
      <c r="T757" s="180">
        <f t="shared" si="261"/>
        <v>0</v>
      </c>
      <c r="U757" s="175">
        <f t="shared" si="261"/>
        <v>0</v>
      </c>
      <c r="V757" s="201">
        <f t="shared" si="261"/>
        <v>0</v>
      </c>
      <c r="W757" s="54">
        <f>G757-SUM(H757:V757)</f>
        <v>0</v>
      </c>
      <c r="Y757" s="474" t="s">
        <v>676</v>
      </c>
      <c r="Z757" s="456" t="s">
        <v>192</v>
      </c>
      <c r="AA757" s="488"/>
      <c r="AB757" s="489"/>
    </row>
    <row r="758" spans="1:28" outlineLevel="1" x14ac:dyDescent="0.2">
      <c r="A758" s="340"/>
      <c r="B758" s="78"/>
      <c r="C758" s="71"/>
      <c r="D758" s="71"/>
      <c r="E758" s="71"/>
      <c r="F758" s="168" t="s">
        <v>360</v>
      </c>
      <c r="G758" s="179">
        <f t="shared" si="261"/>
        <v>0</v>
      </c>
      <c r="H758" s="180">
        <f t="shared" si="261"/>
        <v>0</v>
      </c>
      <c r="I758" s="175">
        <f t="shared" si="261"/>
        <v>0</v>
      </c>
      <c r="J758" s="175">
        <f t="shared" si="261"/>
        <v>0</v>
      </c>
      <c r="K758" s="201">
        <f t="shared" si="261"/>
        <v>0</v>
      </c>
      <c r="L758" s="200">
        <f t="shared" si="261"/>
        <v>0</v>
      </c>
      <c r="M758" s="175">
        <f t="shared" si="261"/>
        <v>0</v>
      </c>
      <c r="N758" s="175">
        <f t="shared" si="261"/>
        <v>0</v>
      </c>
      <c r="O758" s="175">
        <f t="shared" si="261"/>
        <v>0</v>
      </c>
      <c r="P758" s="175">
        <f t="shared" si="261"/>
        <v>0</v>
      </c>
      <c r="Q758" s="199">
        <f t="shared" si="261"/>
        <v>0</v>
      </c>
      <c r="R758" s="175">
        <f t="shared" si="261"/>
        <v>0</v>
      </c>
      <c r="S758" s="175">
        <f t="shared" si="261"/>
        <v>0</v>
      </c>
      <c r="T758" s="180">
        <f t="shared" si="261"/>
        <v>0</v>
      </c>
      <c r="U758" s="175">
        <f t="shared" si="261"/>
        <v>0</v>
      </c>
      <c r="V758" s="201">
        <f t="shared" si="261"/>
        <v>0</v>
      </c>
      <c r="W758" s="54">
        <f>G758-SUM(H758:V758)</f>
        <v>0</v>
      </c>
      <c r="Y758" s="474" t="s">
        <v>676</v>
      </c>
      <c r="Z758" s="456" t="s">
        <v>192</v>
      </c>
      <c r="AA758" s="488"/>
      <c r="AB758" s="489"/>
    </row>
    <row r="759" spans="1:28" x14ac:dyDescent="0.2">
      <c r="A759" s="340"/>
      <c r="B759" s="78"/>
      <c r="C759" s="34"/>
      <c r="D759" s="33" t="s">
        <v>362</v>
      </c>
      <c r="E759" s="71"/>
      <c r="F759" s="34"/>
      <c r="G759" s="76">
        <f t="shared" ref="G759:W759" si="262">SUBTOTAL(9,G760:G764)</f>
        <v>0</v>
      </c>
      <c r="H759" s="43">
        <f t="shared" si="262"/>
        <v>0</v>
      </c>
      <c r="I759" s="43">
        <f t="shared" si="262"/>
        <v>0</v>
      </c>
      <c r="J759" s="43">
        <f t="shared" si="262"/>
        <v>0</v>
      </c>
      <c r="K759" s="46">
        <f t="shared" si="262"/>
        <v>0</v>
      </c>
      <c r="L759" s="44">
        <f t="shared" si="262"/>
        <v>0</v>
      </c>
      <c r="M759" s="45">
        <f t="shared" si="262"/>
        <v>0</v>
      </c>
      <c r="N759" s="45">
        <f t="shared" si="262"/>
        <v>0</v>
      </c>
      <c r="O759" s="45">
        <f t="shared" si="262"/>
        <v>0</v>
      </c>
      <c r="P759" s="45">
        <f t="shared" si="262"/>
        <v>0</v>
      </c>
      <c r="Q759" s="45">
        <f t="shared" si="262"/>
        <v>0</v>
      </c>
      <c r="R759" s="45">
        <f t="shared" si="262"/>
        <v>0</v>
      </c>
      <c r="S759" s="45">
        <f t="shared" si="262"/>
        <v>0</v>
      </c>
      <c r="T759" s="45">
        <f t="shared" si="262"/>
        <v>0</v>
      </c>
      <c r="U759" s="45">
        <f t="shared" si="262"/>
        <v>0</v>
      </c>
      <c r="V759" s="46">
        <f t="shared" si="262"/>
        <v>0</v>
      </c>
      <c r="W759" s="46">
        <f t="shared" si="262"/>
        <v>0</v>
      </c>
      <c r="Y759" s="457" t="s">
        <v>675</v>
      </c>
      <c r="Z759" s="485"/>
      <c r="AA759" s="489"/>
      <c r="AB759" s="489"/>
    </row>
    <row r="760" spans="1:28" outlineLevel="1" x14ac:dyDescent="0.2">
      <c r="A760" s="340"/>
      <c r="B760" s="78"/>
      <c r="C760" s="34"/>
      <c r="D760" s="34"/>
      <c r="E760" s="33"/>
      <c r="F760" s="168" t="s">
        <v>363</v>
      </c>
      <c r="G760" s="179">
        <f t="shared" ref="G760:V764" si="263">G231</f>
        <v>0</v>
      </c>
      <c r="H760" s="180">
        <f t="shared" si="263"/>
        <v>0</v>
      </c>
      <c r="I760" s="175">
        <f t="shared" si="263"/>
        <v>0</v>
      </c>
      <c r="J760" s="175">
        <f t="shared" si="263"/>
        <v>0</v>
      </c>
      <c r="K760" s="201">
        <f t="shared" si="263"/>
        <v>0</v>
      </c>
      <c r="L760" s="200">
        <f t="shared" si="263"/>
        <v>0</v>
      </c>
      <c r="M760" s="199">
        <f t="shared" si="263"/>
        <v>0</v>
      </c>
      <c r="N760" s="175">
        <f t="shared" si="263"/>
        <v>0</v>
      </c>
      <c r="O760" s="180">
        <f t="shared" si="263"/>
        <v>0</v>
      </c>
      <c r="P760" s="175">
        <f t="shared" si="263"/>
        <v>0</v>
      </c>
      <c r="Q760" s="199">
        <f t="shared" si="263"/>
        <v>0</v>
      </c>
      <c r="R760" s="175">
        <f t="shared" si="263"/>
        <v>0</v>
      </c>
      <c r="S760" s="175">
        <f t="shared" si="263"/>
        <v>0</v>
      </c>
      <c r="T760" s="180">
        <f t="shared" si="263"/>
        <v>0</v>
      </c>
      <c r="U760" s="175">
        <f t="shared" si="263"/>
        <v>0</v>
      </c>
      <c r="V760" s="201">
        <f t="shared" si="263"/>
        <v>0</v>
      </c>
      <c r="W760" s="54">
        <f>G760-SUM(H760:V760)</f>
        <v>0</v>
      </c>
      <c r="Y760" s="474" t="s">
        <v>676</v>
      </c>
      <c r="Z760" s="456" t="s">
        <v>192</v>
      </c>
      <c r="AA760" s="488"/>
      <c r="AB760" s="489"/>
    </row>
    <row r="761" spans="1:28" outlineLevel="1" x14ac:dyDescent="0.2">
      <c r="A761" s="340"/>
      <c r="B761" s="78"/>
      <c r="C761" s="34"/>
      <c r="D761" s="34"/>
      <c r="E761" s="34"/>
      <c r="F761" s="168" t="s">
        <v>365</v>
      </c>
      <c r="G761" s="179">
        <f t="shared" si="263"/>
        <v>0</v>
      </c>
      <c r="H761" s="180">
        <f t="shared" si="263"/>
        <v>0</v>
      </c>
      <c r="I761" s="175">
        <f t="shared" si="263"/>
        <v>0</v>
      </c>
      <c r="J761" s="175">
        <f t="shared" si="263"/>
        <v>0</v>
      </c>
      <c r="K761" s="201">
        <f t="shared" si="263"/>
        <v>0</v>
      </c>
      <c r="L761" s="200">
        <f t="shared" si="263"/>
        <v>0</v>
      </c>
      <c r="M761" s="199">
        <f t="shared" si="263"/>
        <v>0</v>
      </c>
      <c r="N761" s="175">
        <f t="shared" si="263"/>
        <v>0</v>
      </c>
      <c r="O761" s="180">
        <f t="shared" si="263"/>
        <v>0</v>
      </c>
      <c r="P761" s="175">
        <f t="shared" si="263"/>
        <v>0</v>
      </c>
      <c r="Q761" s="199">
        <f t="shared" si="263"/>
        <v>0</v>
      </c>
      <c r="R761" s="175">
        <f t="shared" si="263"/>
        <v>0</v>
      </c>
      <c r="S761" s="175">
        <f t="shared" si="263"/>
        <v>0</v>
      </c>
      <c r="T761" s="180">
        <f t="shared" si="263"/>
        <v>0</v>
      </c>
      <c r="U761" s="175">
        <f t="shared" si="263"/>
        <v>0</v>
      </c>
      <c r="V761" s="201">
        <f t="shared" si="263"/>
        <v>0</v>
      </c>
      <c r="W761" s="54">
        <f>G761-SUM(H761:V761)</f>
        <v>0</v>
      </c>
      <c r="Y761" s="474" t="s">
        <v>676</v>
      </c>
      <c r="Z761" s="456" t="s">
        <v>192</v>
      </c>
      <c r="AA761" s="488"/>
      <c r="AB761" s="489"/>
    </row>
    <row r="762" spans="1:28" outlineLevel="1" x14ac:dyDescent="0.2">
      <c r="A762" s="340"/>
      <c r="B762" s="78"/>
      <c r="C762" s="34"/>
      <c r="D762" s="34"/>
      <c r="E762" s="34"/>
      <c r="F762" s="168" t="s">
        <v>367</v>
      </c>
      <c r="G762" s="179">
        <f t="shared" si="263"/>
        <v>0</v>
      </c>
      <c r="H762" s="180">
        <f t="shared" si="263"/>
        <v>0</v>
      </c>
      <c r="I762" s="175">
        <f t="shared" si="263"/>
        <v>0</v>
      </c>
      <c r="J762" s="175">
        <f t="shared" si="263"/>
        <v>0</v>
      </c>
      <c r="K762" s="201">
        <f t="shared" si="263"/>
        <v>0</v>
      </c>
      <c r="L762" s="200">
        <f t="shared" si="263"/>
        <v>0</v>
      </c>
      <c r="M762" s="199">
        <f t="shared" si="263"/>
        <v>0</v>
      </c>
      <c r="N762" s="175">
        <f t="shared" si="263"/>
        <v>0</v>
      </c>
      <c r="O762" s="180">
        <f t="shared" si="263"/>
        <v>0</v>
      </c>
      <c r="P762" s="175">
        <f t="shared" si="263"/>
        <v>0</v>
      </c>
      <c r="Q762" s="199">
        <f t="shared" si="263"/>
        <v>0</v>
      </c>
      <c r="R762" s="175">
        <f t="shared" si="263"/>
        <v>0</v>
      </c>
      <c r="S762" s="175">
        <f t="shared" si="263"/>
        <v>0</v>
      </c>
      <c r="T762" s="180">
        <f t="shared" si="263"/>
        <v>0</v>
      </c>
      <c r="U762" s="175">
        <f t="shared" si="263"/>
        <v>0</v>
      </c>
      <c r="V762" s="201">
        <f t="shared" si="263"/>
        <v>0</v>
      </c>
      <c r="W762" s="54">
        <f>G762-SUM(H762:V762)</f>
        <v>0</v>
      </c>
      <c r="Y762" s="474" t="s">
        <v>676</v>
      </c>
      <c r="Z762" s="456" t="s">
        <v>192</v>
      </c>
      <c r="AA762" s="488"/>
      <c r="AB762" s="489"/>
    </row>
    <row r="763" spans="1:28" outlineLevel="1" x14ac:dyDescent="0.2">
      <c r="A763" s="340"/>
      <c r="B763" s="78"/>
      <c r="C763" s="34"/>
      <c r="D763" s="34"/>
      <c r="E763" s="34"/>
      <c r="F763" s="168" t="s">
        <v>369</v>
      </c>
      <c r="G763" s="179">
        <f t="shared" si="263"/>
        <v>0</v>
      </c>
      <c r="H763" s="180">
        <f t="shared" si="263"/>
        <v>0</v>
      </c>
      <c r="I763" s="175">
        <f t="shared" si="263"/>
        <v>0</v>
      </c>
      <c r="J763" s="175">
        <f t="shared" si="263"/>
        <v>0</v>
      </c>
      <c r="K763" s="201">
        <f t="shared" si="263"/>
        <v>0</v>
      </c>
      <c r="L763" s="200">
        <f t="shared" si="263"/>
        <v>0</v>
      </c>
      <c r="M763" s="199">
        <f t="shared" si="263"/>
        <v>0</v>
      </c>
      <c r="N763" s="175">
        <f t="shared" si="263"/>
        <v>0</v>
      </c>
      <c r="O763" s="180">
        <f t="shared" si="263"/>
        <v>0</v>
      </c>
      <c r="P763" s="175">
        <f t="shared" si="263"/>
        <v>0</v>
      </c>
      <c r="Q763" s="199">
        <f t="shared" si="263"/>
        <v>0</v>
      </c>
      <c r="R763" s="175">
        <f t="shared" si="263"/>
        <v>0</v>
      </c>
      <c r="S763" s="175">
        <f t="shared" si="263"/>
        <v>0</v>
      </c>
      <c r="T763" s="180">
        <f t="shared" si="263"/>
        <v>0</v>
      </c>
      <c r="U763" s="175">
        <f t="shared" si="263"/>
        <v>0</v>
      </c>
      <c r="V763" s="201">
        <f t="shared" si="263"/>
        <v>0</v>
      </c>
      <c r="W763" s="54">
        <f>G763-SUM(H763:V763)</f>
        <v>0</v>
      </c>
      <c r="Y763" s="474" t="s">
        <v>676</v>
      </c>
      <c r="Z763" s="456" t="s">
        <v>192</v>
      </c>
      <c r="AA763" s="488"/>
      <c r="AB763" s="489"/>
    </row>
    <row r="764" spans="1:28" outlineLevel="1" x14ac:dyDescent="0.2">
      <c r="A764" s="340"/>
      <c r="B764" s="78"/>
      <c r="C764" s="34"/>
      <c r="D764" s="34"/>
      <c r="E764" s="34"/>
      <c r="F764" s="168" t="s">
        <v>371</v>
      </c>
      <c r="G764" s="179">
        <f t="shared" si="263"/>
        <v>0</v>
      </c>
      <c r="H764" s="180">
        <f t="shared" si="263"/>
        <v>0</v>
      </c>
      <c r="I764" s="175">
        <f t="shared" si="263"/>
        <v>0</v>
      </c>
      <c r="J764" s="175">
        <f t="shared" si="263"/>
        <v>0</v>
      </c>
      <c r="K764" s="201">
        <f t="shared" si="263"/>
        <v>0</v>
      </c>
      <c r="L764" s="200">
        <f t="shared" si="263"/>
        <v>0</v>
      </c>
      <c r="M764" s="199">
        <f t="shared" si="263"/>
        <v>0</v>
      </c>
      <c r="N764" s="175">
        <f t="shared" si="263"/>
        <v>0</v>
      </c>
      <c r="O764" s="180">
        <f t="shared" si="263"/>
        <v>0</v>
      </c>
      <c r="P764" s="175">
        <f t="shared" si="263"/>
        <v>0</v>
      </c>
      <c r="Q764" s="199">
        <f t="shared" si="263"/>
        <v>0</v>
      </c>
      <c r="R764" s="175">
        <f t="shared" si="263"/>
        <v>0</v>
      </c>
      <c r="S764" s="175">
        <f t="shared" si="263"/>
        <v>0</v>
      </c>
      <c r="T764" s="180">
        <f t="shared" si="263"/>
        <v>0</v>
      </c>
      <c r="U764" s="175">
        <f t="shared" si="263"/>
        <v>0</v>
      </c>
      <c r="V764" s="201">
        <f t="shared" si="263"/>
        <v>0</v>
      </c>
      <c r="W764" s="54">
        <f>G764-SUM(H764:V764)</f>
        <v>0</v>
      </c>
      <c r="Y764" s="474" t="s">
        <v>676</v>
      </c>
      <c r="Z764" s="456" t="s">
        <v>192</v>
      </c>
      <c r="AA764" s="488"/>
      <c r="AB764" s="489"/>
    </row>
    <row r="765" spans="1:28" x14ac:dyDescent="0.2">
      <c r="A765" s="340"/>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6"/>
      <c r="Z765" s="487"/>
      <c r="AA765" s="489"/>
      <c r="AB765" s="489"/>
    </row>
    <row r="766" spans="1:28" outlineLevel="1" x14ac:dyDescent="0.2">
      <c r="A766" s="340"/>
      <c r="B766" s="35"/>
      <c r="C766" s="33"/>
      <c r="D766" s="33"/>
      <c r="E766" s="34"/>
      <c r="F766" s="168" t="s">
        <v>32</v>
      </c>
      <c r="G766" s="181">
        <f t="shared" ref="G766:V771" si="264">G237</f>
        <v>0</v>
      </c>
      <c r="H766" s="182">
        <f t="shared" si="264"/>
        <v>0</v>
      </c>
      <c r="I766" s="171">
        <f t="shared" si="264"/>
        <v>0</v>
      </c>
      <c r="J766" s="171">
        <f t="shared" si="264"/>
        <v>0</v>
      </c>
      <c r="K766" s="188">
        <f t="shared" si="264"/>
        <v>0</v>
      </c>
      <c r="L766" s="172">
        <f t="shared" si="264"/>
        <v>0</v>
      </c>
      <c r="M766" s="183">
        <f t="shared" si="264"/>
        <v>0</v>
      </c>
      <c r="N766" s="173">
        <f t="shared" si="264"/>
        <v>0</v>
      </c>
      <c r="O766" s="170">
        <f t="shared" si="264"/>
        <v>0</v>
      </c>
      <c r="P766" s="173">
        <f t="shared" si="264"/>
        <v>0</v>
      </c>
      <c r="Q766" s="183">
        <f t="shared" si="264"/>
        <v>0</v>
      </c>
      <c r="R766" s="173">
        <f t="shared" si="264"/>
        <v>0</v>
      </c>
      <c r="S766" s="173">
        <f t="shared" si="264"/>
        <v>0</v>
      </c>
      <c r="T766" s="170">
        <f t="shared" si="264"/>
        <v>0</v>
      </c>
      <c r="U766" s="173">
        <f t="shared" si="264"/>
        <v>0</v>
      </c>
      <c r="V766" s="174">
        <f t="shared" si="264"/>
        <v>0</v>
      </c>
      <c r="W766" s="54">
        <f t="shared" ref="W766:W771" si="265">G766-SUM(H766:V766)</f>
        <v>0</v>
      </c>
      <c r="Y766" s="474" t="s">
        <v>676</v>
      </c>
      <c r="Z766" s="456" t="s">
        <v>192</v>
      </c>
      <c r="AA766" s="488"/>
      <c r="AB766" s="489"/>
    </row>
    <row r="767" spans="1:28" outlineLevel="1" x14ac:dyDescent="0.2">
      <c r="A767" s="340"/>
      <c r="B767" s="35"/>
      <c r="C767" s="33"/>
      <c r="D767" s="33"/>
      <c r="E767" s="71"/>
      <c r="F767" s="168" t="s">
        <v>53</v>
      </c>
      <c r="G767" s="181">
        <f t="shared" si="264"/>
        <v>0</v>
      </c>
      <c r="H767" s="182">
        <f t="shared" si="264"/>
        <v>0</v>
      </c>
      <c r="I767" s="171">
        <f t="shared" si="264"/>
        <v>0</v>
      </c>
      <c r="J767" s="171">
        <f t="shared" si="264"/>
        <v>0</v>
      </c>
      <c r="K767" s="188">
        <f t="shared" si="264"/>
        <v>0</v>
      </c>
      <c r="L767" s="172">
        <f t="shared" si="264"/>
        <v>0</v>
      </c>
      <c r="M767" s="183">
        <f t="shared" si="264"/>
        <v>0</v>
      </c>
      <c r="N767" s="173">
        <f t="shared" si="264"/>
        <v>0</v>
      </c>
      <c r="O767" s="170">
        <f t="shared" si="264"/>
        <v>0</v>
      </c>
      <c r="P767" s="173">
        <f t="shared" si="264"/>
        <v>0</v>
      </c>
      <c r="Q767" s="183">
        <f t="shared" si="264"/>
        <v>0</v>
      </c>
      <c r="R767" s="173">
        <f t="shared" si="264"/>
        <v>0</v>
      </c>
      <c r="S767" s="173">
        <f t="shared" si="264"/>
        <v>0</v>
      </c>
      <c r="T767" s="170">
        <f t="shared" si="264"/>
        <v>0</v>
      </c>
      <c r="U767" s="173">
        <f t="shared" si="264"/>
        <v>0</v>
      </c>
      <c r="V767" s="174">
        <f t="shared" si="264"/>
        <v>0</v>
      </c>
      <c r="W767" s="54">
        <f t="shared" si="265"/>
        <v>0</v>
      </c>
      <c r="Y767" s="474" t="s">
        <v>676</v>
      </c>
      <c r="Z767" s="456" t="s">
        <v>192</v>
      </c>
      <c r="AA767" s="488"/>
      <c r="AB767" s="489"/>
    </row>
    <row r="768" spans="1:28" outlineLevel="1" x14ac:dyDescent="0.2">
      <c r="A768" s="340"/>
      <c r="B768" s="35"/>
      <c r="C768" s="33"/>
      <c r="D768" s="33"/>
      <c r="E768" s="34"/>
      <c r="F768" s="168" t="s">
        <v>69</v>
      </c>
      <c r="G768" s="181">
        <f t="shared" si="264"/>
        <v>0</v>
      </c>
      <c r="H768" s="182">
        <f t="shared" si="264"/>
        <v>0</v>
      </c>
      <c r="I768" s="171">
        <f t="shared" si="264"/>
        <v>0</v>
      </c>
      <c r="J768" s="171">
        <f t="shared" si="264"/>
        <v>0</v>
      </c>
      <c r="K768" s="188">
        <f t="shared" si="264"/>
        <v>0</v>
      </c>
      <c r="L768" s="172">
        <f t="shared" si="264"/>
        <v>0</v>
      </c>
      <c r="M768" s="173">
        <f t="shared" si="264"/>
        <v>0</v>
      </c>
      <c r="N768" s="173">
        <f t="shared" si="264"/>
        <v>0</v>
      </c>
      <c r="O768" s="173">
        <f t="shared" si="264"/>
        <v>0</v>
      </c>
      <c r="P768" s="173">
        <f t="shared" si="264"/>
        <v>0</v>
      </c>
      <c r="Q768" s="173">
        <f t="shared" si="264"/>
        <v>0</v>
      </c>
      <c r="R768" s="190">
        <f t="shared" si="264"/>
        <v>0</v>
      </c>
      <c r="S768" s="190">
        <f t="shared" si="264"/>
        <v>0</v>
      </c>
      <c r="T768" s="173">
        <f t="shared" si="264"/>
        <v>0</v>
      </c>
      <c r="U768" s="173">
        <f t="shared" si="264"/>
        <v>0</v>
      </c>
      <c r="V768" s="174">
        <f t="shared" si="264"/>
        <v>0</v>
      </c>
      <c r="W768" s="54">
        <f t="shared" si="265"/>
        <v>0</v>
      </c>
      <c r="Y768" s="474" t="s">
        <v>676</v>
      </c>
      <c r="Z768" s="456" t="s">
        <v>192</v>
      </c>
      <c r="AA768" s="488"/>
      <c r="AB768" s="489"/>
    </row>
    <row r="769" spans="1:28" outlineLevel="1" x14ac:dyDescent="0.2">
      <c r="A769" s="340"/>
      <c r="B769" s="35"/>
      <c r="C769" s="33"/>
      <c r="D769" s="33"/>
      <c r="E769" s="34"/>
      <c r="F769" s="168" t="s">
        <v>96</v>
      </c>
      <c r="G769" s="181">
        <f t="shared" si="264"/>
        <v>0</v>
      </c>
      <c r="H769" s="182">
        <f t="shared" si="264"/>
        <v>0</v>
      </c>
      <c r="I769" s="171">
        <f t="shared" si="264"/>
        <v>0</v>
      </c>
      <c r="J769" s="171">
        <f t="shared" si="264"/>
        <v>0</v>
      </c>
      <c r="K769" s="188">
        <f t="shared" si="264"/>
        <v>0</v>
      </c>
      <c r="L769" s="172">
        <f t="shared" si="264"/>
        <v>0</v>
      </c>
      <c r="M769" s="173">
        <f t="shared" si="264"/>
        <v>0</v>
      </c>
      <c r="N769" s="173">
        <f t="shared" si="264"/>
        <v>0</v>
      </c>
      <c r="O769" s="173">
        <f t="shared" si="264"/>
        <v>0</v>
      </c>
      <c r="P769" s="173">
        <f t="shared" si="264"/>
        <v>0</v>
      </c>
      <c r="Q769" s="173">
        <f t="shared" si="264"/>
        <v>0</v>
      </c>
      <c r="R769" s="173">
        <f t="shared" si="264"/>
        <v>0</v>
      </c>
      <c r="S769" s="173">
        <f t="shared" si="264"/>
        <v>0</v>
      </c>
      <c r="T769" s="173">
        <f t="shared" si="264"/>
        <v>0</v>
      </c>
      <c r="U769" s="173">
        <f t="shared" si="264"/>
        <v>0</v>
      </c>
      <c r="V769" s="174">
        <f t="shared" si="264"/>
        <v>0</v>
      </c>
      <c r="W769" s="54">
        <f t="shared" si="265"/>
        <v>0</v>
      </c>
      <c r="Y769" s="474" t="s">
        <v>676</v>
      </c>
      <c r="Z769" s="456" t="s">
        <v>192</v>
      </c>
      <c r="AA769" s="488"/>
      <c r="AB769" s="489"/>
    </row>
    <row r="770" spans="1:28" outlineLevel="1" x14ac:dyDescent="0.2">
      <c r="A770" s="340"/>
      <c r="B770" s="35"/>
      <c r="C770" s="33"/>
      <c r="D770" s="33"/>
      <c r="E770" s="34"/>
      <c r="F770" s="168" t="s">
        <v>109</v>
      </c>
      <c r="G770" s="181">
        <f t="shared" si="264"/>
        <v>0</v>
      </c>
      <c r="H770" s="182">
        <f t="shared" si="264"/>
        <v>0</v>
      </c>
      <c r="I770" s="171">
        <f t="shared" si="264"/>
        <v>0</v>
      </c>
      <c r="J770" s="171">
        <f t="shared" si="264"/>
        <v>0</v>
      </c>
      <c r="K770" s="188">
        <f t="shared" si="264"/>
        <v>0</v>
      </c>
      <c r="L770" s="172">
        <f t="shared" si="264"/>
        <v>0</v>
      </c>
      <c r="M770" s="183">
        <f t="shared" si="264"/>
        <v>0</v>
      </c>
      <c r="N770" s="173">
        <f t="shared" si="264"/>
        <v>0</v>
      </c>
      <c r="O770" s="170">
        <f t="shared" si="264"/>
        <v>0</v>
      </c>
      <c r="P770" s="173">
        <f t="shared" si="264"/>
        <v>0</v>
      </c>
      <c r="Q770" s="183">
        <f t="shared" si="264"/>
        <v>0</v>
      </c>
      <c r="R770" s="173">
        <f t="shared" si="264"/>
        <v>0</v>
      </c>
      <c r="S770" s="173">
        <f t="shared" si="264"/>
        <v>0</v>
      </c>
      <c r="T770" s="170">
        <f t="shared" si="264"/>
        <v>0</v>
      </c>
      <c r="U770" s="173">
        <f t="shared" si="264"/>
        <v>0</v>
      </c>
      <c r="V770" s="174">
        <f t="shared" si="264"/>
        <v>0</v>
      </c>
      <c r="W770" s="54">
        <f t="shared" si="265"/>
        <v>0</v>
      </c>
      <c r="Y770" s="474" t="s">
        <v>676</v>
      </c>
      <c r="Z770" s="456" t="s">
        <v>192</v>
      </c>
      <c r="AA770" s="488"/>
      <c r="AB770" s="489"/>
    </row>
    <row r="771" spans="1:28" outlineLevel="1" x14ac:dyDescent="0.2">
      <c r="A771" s="340"/>
      <c r="B771" s="35"/>
      <c r="C771" s="33"/>
      <c r="D771" s="33"/>
      <c r="E771" s="34"/>
      <c r="F771" s="168" t="s">
        <v>113</v>
      </c>
      <c r="G771" s="181">
        <f t="shared" si="264"/>
        <v>0</v>
      </c>
      <c r="H771" s="182">
        <f t="shared" si="264"/>
        <v>0</v>
      </c>
      <c r="I771" s="171">
        <f t="shared" si="264"/>
        <v>0</v>
      </c>
      <c r="J771" s="171">
        <f t="shared" si="264"/>
        <v>0</v>
      </c>
      <c r="K771" s="188">
        <f t="shared" si="264"/>
        <v>0</v>
      </c>
      <c r="L771" s="172">
        <f t="shared" si="264"/>
        <v>0</v>
      </c>
      <c r="M771" s="183">
        <f t="shared" si="264"/>
        <v>0</v>
      </c>
      <c r="N771" s="173">
        <f t="shared" si="264"/>
        <v>0</v>
      </c>
      <c r="O771" s="170">
        <f t="shared" si="264"/>
        <v>0</v>
      </c>
      <c r="P771" s="173">
        <f t="shared" si="264"/>
        <v>0</v>
      </c>
      <c r="Q771" s="183">
        <f t="shared" si="264"/>
        <v>0</v>
      </c>
      <c r="R771" s="173">
        <f t="shared" si="264"/>
        <v>0</v>
      </c>
      <c r="S771" s="173">
        <f t="shared" si="264"/>
        <v>0</v>
      </c>
      <c r="T771" s="170">
        <f t="shared" si="264"/>
        <v>0</v>
      </c>
      <c r="U771" s="173">
        <f t="shared" si="264"/>
        <v>0</v>
      </c>
      <c r="V771" s="174">
        <f t="shared" si="264"/>
        <v>0</v>
      </c>
      <c r="W771" s="54">
        <f t="shared" si="265"/>
        <v>0</v>
      </c>
      <c r="Y771" s="474" t="s">
        <v>676</v>
      </c>
      <c r="Z771" s="456" t="s">
        <v>192</v>
      </c>
      <c r="AA771" s="488"/>
      <c r="AB771" s="489"/>
    </row>
    <row r="772" spans="1:28" x14ac:dyDescent="0.2">
      <c r="A772" s="340"/>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6"/>
      <c r="Z772" s="487"/>
      <c r="AA772" s="489"/>
      <c r="AB772" s="489"/>
    </row>
    <row r="773" spans="1:28" outlineLevel="1" x14ac:dyDescent="0.2">
      <c r="A773" s="340"/>
      <c r="B773" s="35"/>
      <c r="C773" s="33"/>
      <c r="D773" s="33"/>
      <c r="E773" s="34"/>
      <c r="F773" s="168" t="s">
        <v>32</v>
      </c>
      <c r="G773" s="181">
        <f t="shared" ref="G773:G778" si="266">G244</f>
        <v>0</v>
      </c>
      <c r="H773" s="182">
        <f>G773</f>
        <v>0</v>
      </c>
      <c r="I773" s="73"/>
      <c r="J773" s="73"/>
      <c r="K773" s="74"/>
      <c r="L773" s="43"/>
      <c r="M773" s="43"/>
      <c r="N773" s="43"/>
      <c r="O773" s="43"/>
      <c r="P773" s="43"/>
      <c r="Q773" s="43"/>
      <c r="R773" s="43"/>
      <c r="S773" s="43"/>
      <c r="T773" s="43"/>
      <c r="U773" s="43"/>
      <c r="V773" s="43"/>
      <c r="W773" s="54">
        <f t="shared" ref="W773:W778" si="267">G773-SUM(H773:V773)</f>
        <v>0</v>
      </c>
      <c r="Y773" s="467" t="s">
        <v>673</v>
      </c>
      <c r="Z773" s="456" t="s">
        <v>192</v>
      </c>
      <c r="AA773" s="488"/>
      <c r="AB773" s="489"/>
    </row>
    <row r="774" spans="1:28" outlineLevel="1" x14ac:dyDescent="0.2">
      <c r="A774" s="340"/>
      <c r="B774" s="35"/>
      <c r="C774" s="33"/>
      <c r="D774" s="33"/>
      <c r="E774" s="71"/>
      <c r="F774" s="168" t="s">
        <v>53</v>
      </c>
      <c r="G774" s="181">
        <f t="shared" si="266"/>
        <v>0</v>
      </c>
      <c r="H774" s="182">
        <f t="shared" ref="H774:H778" si="268">G774</f>
        <v>0</v>
      </c>
      <c r="I774" s="73"/>
      <c r="J774" s="73"/>
      <c r="K774" s="74"/>
      <c r="L774" s="43"/>
      <c r="M774" s="43"/>
      <c r="N774" s="43"/>
      <c r="O774" s="43"/>
      <c r="P774" s="43"/>
      <c r="Q774" s="43"/>
      <c r="R774" s="43"/>
      <c r="S774" s="43"/>
      <c r="T774" s="43"/>
      <c r="U774" s="43"/>
      <c r="V774" s="43"/>
      <c r="W774" s="54">
        <f t="shared" si="267"/>
        <v>0</v>
      </c>
      <c r="Y774" s="467" t="s">
        <v>673</v>
      </c>
      <c r="Z774" s="456" t="s">
        <v>192</v>
      </c>
      <c r="AA774" s="488"/>
      <c r="AB774" s="489"/>
    </row>
    <row r="775" spans="1:28" outlineLevel="1" x14ac:dyDescent="0.2">
      <c r="A775" s="340"/>
      <c r="B775" s="35"/>
      <c r="C775" s="33"/>
      <c r="D775" s="33"/>
      <c r="E775" s="34"/>
      <c r="F775" s="168" t="s">
        <v>69</v>
      </c>
      <c r="G775" s="181">
        <f t="shared" si="266"/>
        <v>0</v>
      </c>
      <c r="H775" s="182">
        <f t="shared" si="268"/>
        <v>0</v>
      </c>
      <c r="I775" s="73"/>
      <c r="J775" s="73"/>
      <c r="K775" s="74"/>
      <c r="L775" s="43"/>
      <c r="M775" s="43"/>
      <c r="N775" s="43"/>
      <c r="O775" s="43"/>
      <c r="P775" s="43"/>
      <c r="Q775" s="43"/>
      <c r="R775" s="43"/>
      <c r="S775" s="43"/>
      <c r="T775" s="43"/>
      <c r="U775" s="43"/>
      <c r="V775" s="43"/>
      <c r="W775" s="54">
        <f t="shared" si="267"/>
        <v>0</v>
      </c>
      <c r="Y775" s="467" t="s">
        <v>673</v>
      </c>
      <c r="Z775" s="456" t="s">
        <v>192</v>
      </c>
      <c r="AA775" s="488"/>
      <c r="AB775" s="489"/>
    </row>
    <row r="776" spans="1:28" outlineLevel="1" x14ac:dyDescent="0.2">
      <c r="A776" s="340"/>
      <c r="B776" s="35"/>
      <c r="C776" s="33"/>
      <c r="D776" s="33"/>
      <c r="E776" s="34"/>
      <c r="F776" s="168" t="s">
        <v>96</v>
      </c>
      <c r="G776" s="181">
        <f t="shared" si="266"/>
        <v>0</v>
      </c>
      <c r="H776" s="182">
        <f t="shared" si="268"/>
        <v>0</v>
      </c>
      <c r="I776" s="73"/>
      <c r="J776" s="73"/>
      <c r="K776" s="74"/>
      <c r="L776" s="43"/>
      <c r="M776" s="43"/>
      <c r="N776" s="43"/>
      <c r="O776" s="43"/>
      <c r="P776" s="43"/>
      <c r="Q776" s="43"/>
      <c r="R776" s="43"/>
      <c r="S776" s="43"/>
      <c r="T776" s="43"/>
      <c r="U776" s="43"/>
      <c r="V776" s="43"/>
      <c r="W776" s="54">
        <f t="shared" si="267"/>
        <v>0</v>
      </c>
      <c r="Y776" s="467" t="s">
        <v>673</v>
      </c>
      <c r="Z776" s="456" t="s">
        <v>192</v>
      </c>
      <c r="AA776" s="488"/>
      <c r="AB776" s="489"/>
    </row>
    <row r="777" spans="1:28" outlineLevel="1" x14ac:dyDescent="0.2">
      <c r="A777" s="340"/>
      <c r="B777" s="35"/>
      <c r="C777" s="33"/>
      <c r="D777" s="33"/>
      <c r="E777" s="34"/>
      <c r="F777" s="168" t="s">
        <v>109</v>
      </c>
      <c r="G777" s="181">
        <f t="shared" si="266"/>
        <v>0</v>
      </c>
      <c r="H777" s="182">
        <f t="shared" si="268"/>
        <v>0</v>
      </c>
      <c r="I777" s="73"/>
      <c r="J777" s="73"/>
      <c r="K777" s="74"/>
      <c r="L777" s="43"/>
      <c r="M777" s="43"/>
      <c r="N777" s="43"/>
      <c r="O777" s="43"/>
      <c r="P777" s="43"/>
      <c r="Q777" s="43"/>
      <c r="R777" s="43"/>
      <c r="S777" s="43"/>
      <c r="T777" s="43"/>
      <c r="U777" s="43"/>
      <c r="V777" s="46"/>
      <c r="W777" s="54">
        <f t="shared" si="267"/>
        <v>0</v>
      </c>
      <c r="Y777" s="467" t="s">
        <v>673</v>
      </c>
      <c r="Z777" s="456" t="s">
        <v>192</v>
      </c>
      <c r="AA777" s="488"/>
      <c r="AB777" s="489"/>
    </row>
    <row r="778" spans="1:28" outlineLevel="1" x14ac:dyDescent="0.2">
      <c r="A778" s="340"/>
      <c r="B778" s="35"/>
      <c r="C778" s="33"/>
      <c r="D778" s="33"/>
      <c r="E778" s="34"/>
      <c r="F778" s="168" t="s">
        <v>113</v>
      </c>
      <c r="G778" s="181">
        <f t="shared" si="266"/>
        <v>0</v>
      </c>
      <c r="H778" s="182">
        <f t="shared" si="268"/>
        <v>0</v>
      </c>
      <c r="I778" s="73"/>
      <c r="J778" s="73"/>
      <c r="K778" s="74"/>
      <c r="L778" s="43"/>
      <c r="M778" s="43"/>
      <c r="N778" s="43"/>
      <c r="O778" s="43"/>
      <c r="P778" s="43"/>
      <c r="Q778" s="43"/>
      <c r="R778" s="43"/>
      <c r="S778" s="43"/>
      <c r="T778" s="43"/>
      <c r="U778" s="43"/>
      <c r="V778" s="46"/>
      <c r="W778" s="54">
        <f t="shared" si="267"/>
        <v>0</v>
      </c>
      <c r="Y778" s="467" t="s">
        <v>673</v>
      </c>
      <c r="Z778" s="456" t="s">
        <v>192</v>
      </c>
      <c r="AA778" s="488"/>
      <c r="AB778" s="489"/>
    </row>
    <row r="779" spans="1:28" x14ac:dyDescent="0.2">
      <c r="A779" s="340"/>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6"/>
      <c r="Z779" s="487"/>
      <c r="AA779" s="489"/>
      <c r="AB779" s="489"/>
    </row>
    <row r="780" spans="1:28" outlineLevel="1" x14ac:dyDescent="0.2">
      <c r="A780" s="340"/>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9">G780-SUM(H780:V780)</f>
        <v>0</v>
      </c>
      <c r="Y780" s="475" t="s">
        <v>682</v>
      </c>
      <c r="Z780" s="456" t="s">
        <v>192</v>
      </c>
      <c r="AA780" s="488"/>
      <c r="AB780" s="489"/>
    </row>
    <row r="781" spans="1:28" outlineLevel="1" x14ac:dyDescent="0.2">
      <c r="A781" s="340"/>
      <c r="B781" s="35"/>
      <c r="C781" s="34"/>
      <c r="D781" s="33"/>
      <c r="E781" s="71"/>
      <c r="F781" s="34"/>
      <c r="G781" s="504"/>
      <c r="H781" s="77"/>
      <c r="I781" s="73"/>
      <c r="J781" s="73"/>
      <c r="K781" s="74"/>
      <c r="L781" s="43"/>
      <c r="M781" s="43"/>
      <c r="N781" s="43"/>
      <c r="O781" s="43"/>
      <c r="P781" s="43"/>
      <c r="Q781" s="43"/>
      <c r="R781" s="43"/>
      <c r="S781" s="43"/>
      <c r="T781" s="43"/>
      <c r="U781" s="43"/>
      <c r="V781" s="43"/>
      <c r="W781" s="42"/>
      <c r="Y781" s="487"/>
      <c r="Z781" s="487"/>
      <c r="AA781" s="489"/>
      <c r="AB781" s="489"/>
    </row>
    <row r="782" spans="1:28" outlineLevel="1" x14ac:dyDescent="0.2">
      <c r="A782" s="340"/>
      <c r="B782" s="35"/>
      <c r="C782" s="33" t="s">
        <v>388</v>
      </c>
      <c r="D782" s="33"/>
      <c r="E782" s="71"/>
      <c r="F782" s="34"/>
      <c r="G782" s="504">
        <f>SUBTOTAL(9,G783:G785)</f>
        <v>0</v>
      </c>
      <c r="H782" s="77">
        <f t="shared" ref="H782:W782" si="270">SUBTOTAL(9,H783:H785)</f>
        <v>0</v>
      </c>
      <c r="I782" s="73">
        <f t="shared" si="270"/>
        <v>0</v>
      </c>
      <c r="J782" s="73">
        <f t="shared" si="270"/>
        <v>0</v>
      </c>
      <c r="K782" s="74">
        <f t="shared" si="270"/>
        <v>0</v>
      </c>
      <c r="L782" s="43">
        <f t="shared" si="270"/>
        <v>0</v>
      </c>
      <c r="M782" s="43">
        <f t="shared" si="270"/>
        <v>0</v>
      </c>
      <c r="N782" s="43">
        <f t="shared" si="270"/>
        <v>0</v>
      </c>
      <c r="O782" s="43">
        <f t="shared" si="270"/>
        <v>0</v>
      </c>
      <c r="P782" s="43">
        <f t="shared" si="270"/>
        <v>0</v>
      </c>
      <c r="Q782" s="43">
        <f t="shared" si="270"/>
        <v>0</v>
      </c>
      <c r="R782" s="43">
        <f t="shared" si="270"/>
        <v>0</v>
      </c>
      <c r="S782" s="43">
        <f t="shared" si="270"/>
        <v>0</v>
      </c>
      <c r="T782" s="43">
        <f t="shared" si="270"/>
        <v>0</v>
      </c>
      <c r="U782" s="43">
        <f t="shared" si="270"/>
        <v>0</v>
      </c>
      <c r="V782" s="43">
        <f t="shared" si="270"/>
        <v>0</v>
      </c>
      <c r="W782" s="42">
        <f t="shared" si="270"/>
        <v>0</v>
      </c>
      <c r="Y782" s="491"/>
      <c r="Z782" s="491"/>
      <c r="AA782" s="489"/>
      <c r="AB782" s="489"/>
    </row>
    <row r="783" spans="1:28" outlineLevel="1" x14ac:dyDescent="0.2">
      <c r="A783" s="340"/>
      <c r="B783" s="35"/>
      <c r="C783" s="34"/>
      <c r="D783" s="33"/>
      <c r="E783" s="71"/>
      <c r="F783" s="500" t="s">
        <v>194</v>
      </c>
      <c r="G783" s="505">
        <f t="shared" ref="G783:G785" si="271">G254</f>
        <v>0</v>
      </c>
      <c r="H783" s="506">
        <f t="shared" ref="H783:K783" si="272">IF(H254="",0,H254*VLOOKUP($F783,DRT,3,FALSE))</f>
        <v>0</v>
      </c>
      <c r="I783" s="507">
        <f t="shared" si="272"/>
        <v>0</v>
      </c>
      <c r="J783" s="507">
        <f t="shared" si="272"/>
        <v>0</v>
      </c>
      <c r="K783" s="508">
        <f t="shared" si="272"/>
        <v>0</v>
      </c>
      <c r="L783" s="509">
        <f t="shared" ref="L783:M785" si="273">IF(L254="",0,L254*VLOOKUP($F783,DRT,4,FALSE))</f>
        <v>0</v>
      </c>
      <c r="M783" s="510">
        <f t="shared" si="273"/>
        <v>0</v>
      </c>
      <c r="N783" s="507">
        <f t="shared" ref="N783:V783" si="274">IF(N254="",0,N254*VLOOKUP($F783,DRT,4,FALSE))</f>
        <v>0</v>
      </c>
      <c r="O783" s="507">
        <f t="shared" si="274"/>
        <v>0</v>
      </c>
      <c r="P783" s="507">
        <f t="shared" si="274"/>
        <v>0</v>
      </c>
      <c r="Q783" s="507">
        <f t="shared" si="274"/>
        <v>0</v>
      </c>
      <c r="R783" s="507">
        <f t="shared" si="274"/>
        <v>0</v>
      </c>
      <c r="S783" s="507">
        <f t="shared" si="274"/>
        <v>0</v>
      </c>
      <c r="T783" s="507">
        <f t="shared" si="274"/>
        <v>0</v>
      </c>
      <c r="U783" s="507">
        <f t="shared" si="274"/>
        <v>0</v>
      </c>
      <c r="V783" s="511">
        <f t="shared" si="274"/>
        <v>0</v>
      </c>
      <c r="W783" s="505">
        <f t="shared" ref="W783:W785" si="275">G783-SUM(H783:V783)</f>
        <v>0</v>
      </c>
      <c r="Y783" s="479" t="s">
        <v>694</v>
      </c>
      <c r="Z783" s="456" t="s">
        <v>687</v>
      </c>
      <c r="AA783" s="488"/>
      <c r="AB783" s="489"/>
    </row>
    <row r="784" spans="1:28" outlineLevel="1" x14ac:dyDescent="0.2">
      <c r="A784" s="340"/>
      <c r="B784" s="35"/>
      <c r="C784" s="34"/>
      <c r="D784" s="33"/>
      <c r="E784" s="71"/>
      <c r="F784" s="500" t="s">
        <v>196</v>
      </c>
      <c r="G784" s="505">
        <f t="shared" si="271"/>
        <v>0</v>
      </c>
      <c r="H784" s="506">
        <f t="shared" ref="H784:K784" si="276">IF(H255="",0,H255*VLOOKUP($F784,DRT,3,FALSE))</f>
        <v>0</v>
      </c>
      <c r="I784" s="507">
        <f t="shared" si="276"/>
        <v>0</v>
      </c>
      <c r="J784" s="507">
        <f t="shared" si="276"/>
        <v>0</v>
      </c>
      <c r="K784" s="508">
        <f t="shared" si="276"/>
        <v>0</v>
      </c>
      <c r="L784" s="509">
        <f t="shared" si="273"/>
        <v>0</v>
      </c>
      <c r="M784" s="510">
        <f t="shared" si="273"/>
        <v>0</v>
      </c>
      <c r="N784" s="507">
        <f t="shared" ref="N784:V784" si="277">IF(N255="",0,N255*VLOOKUP($F784,DRT,4,FALSE))</f>
        <v>0</v>
      </c>
      <c r="O784" s="507">
        <f t="shared" si="277"/>
        <v>0</v>
      </c>
      <c r="P784" s="507">
        <f t="shared" si="277"/>
        <v>0</v>
      </c>
      <c r="Q784" s="507">
        <f t="shared" si="277"/>
        <v>0</v>
      </c>
      <c r="R784" s="507">
        <f t="shared" si="277"/>
        <v>0</v>
      </c>
      <c r="S784" s="507">
        <f t="shared" si="277"/>
        <v>0</v>
      </c>
      <c r="T784" s="507">
        <f t="shared" si="277"/>
        <v>0</v>
      </c>
      <c r="U784" s="507">
        <f t="shared" si="277"/>
        <v>0</v>
      </c>
      <c r="V784" s="511">
        <f t="shared" si="277"/>
        <v>0</v>
      </c>
      <c r="W784" s="505">
        <f t="shared" si="275"/>
        <v>0</v>
      </c>
      <c r="Y784" s="479" t="s">
        <v>694</v>
      </c>
      <c r="Z784" s="456" t="s">
        <v>687</v>
      </c>
      <c r="AA784" s="488"/>
      <c r="AB784" s="489"/>
    </row>
    <row r="785" spans="1:28" outlineLevel="1" x14ac:dyDescent="0.2">
      <c r="A785" s="340"/>
      <c r="B785" s="35"/>
      <c r="C785" s="34"/>
      <c r="D785" s="33"/>
      <c r="E785" s="71"/>
      <c r="F785" s="500" t="s">
        <v>197</v>
      </c>
      <c r="G785" s="505">
        <f t="shared" si="271"/>
        <v>0</v>
      </c>
      <c r="H785" s="506">
        <f t="shared" ref="H785:K785" si="278">IF(H256="",0,H256*VLOOKUP($F785,DRT,3,FALSE))</f>
        <v>0</v>
      </c>
      <c r="I785" s="507">
        <f t="shared" si="278"/>
        <v>0</v>
      </c>
      <c r="J785" s="507">
        <f t="shared" si="278"/>
        <v>0</v>
      </c>
      <c r="K785" s="508">
        <f t="shared" si="278"/>
        <v>0</v>
      </c>
      <c r="L785" s="509">
        <f t="shared" si="273"/>
        <v>0</v>
      </c>
      <c r="M785" s="510">
        <f t="shared" si="273"/>
        <v>0</v>
      </c>
      <c r="N785" s="507">
        <f t="shared" ref="N785:V785" si="279">IF(N256="",0,N256*VLOOKUP($F785,DRT,4,FALSE))</f>
        <v>0</v>
      </c>
      <c r="O785" s="507">
        <f t="shared" si="279"/>
        <v>0</v>
      </c>
      <c r="P785" s="507">
        <f t="shared" si="279"/>
        <v>0</v>
      </c>
      <c r="Q785" s="507">
        <f t="shared" si="279"/>
        <v>0</v>
      </c>
      <c r="R785" s="507">
        <f t="shared" si="279"/>
        <v>0</v>
      </c>
      <c r="S785" s="507">
        <f t="shared" si="279"/>
        <v>0</v>
      </c>
      <c r="T785" s="507">
        <f t="shared" si="279"/>
        <v>0</v>
      </c>
      <c r="U785" s="507">
        <f t="shared" si="279"/>
        <v>0</v>
      </c>
      <c r="V785" s="511">
        <f t="shared" si="279"/>
        <v>0</v>
      </c>
      <c r="W785" s="505">
        <f t="shared" si="275"/>
        <v>0</v>
      </c>
      <c r="Y785" s="479" t="s">
        <v>694</v>
      </c>
      <c r="Z785" s="456" t="s">
        <v>687</v>
      </c>
      <c r="AA785" s="488"/>
      <c r="AB785" s="489"/>
    </row>
    <row r="786" spans="1:28" x14ac:dyDescent="0.2">
      <c r="A786" s="340"/>
      <c r="B786" s="39"/>
      <c r="C786" s="34"/>
      <c r="D786" s="34"/>
      <c r="E786" s="34"/>
      <c r="F786" s="34"/>
      <c r="G786" s="82"/>
      <c r="H786" s="83"/>
      <c r="I786" s="83"/>
      <c r="J786" s="83"/>
      <c r="K786" s="142"/>
      <c r="L786" s="51"/>
      <c r="M786" s="50"/>
      <c r="N786" s="50"/>
      <c r="O786" s="50"/>
      <c r="P786" s="50"/>
      <c r="Q786" s="50"/>
      <c r="R786" s="50"/>
      <c r="S786" s="50"/>
      <c r="T786" s="50"/>
      <c r="U786" s="50"/>
      <c r="V786" s="52"/>
      <c r="W786" s="56"/>
      <c r="Y786" s="486"/>
      <c r="Z786" s="487"/>
      <c r="AA786" s="489"/>
      <c r="AB786" s="489"/>
    </row>
    <row r="787" spans="1:28" x14ac:dyDescent="0.2">
      <c r="A787" s="340"/>
      <c r="B787" s="40" t="s">
        <v>389</v>
      </c>
      <c r="C787" s="214"/>
      <c r="D787" s="214"/>
      <c r="E787" s="214"/>
      <c r="F787" s="214"/>
      <c r="G787" s="215">
        <f t="shared" ref="G787:W787" si="280">SUBTOTAL(9,G661:G786)</f>
        <v>0</v>
      </c>
      <c r="H787" s="216">
        <f t="shared" si="280"/>
        <v>0</v>
      </c>
      <c r="I787" s="217">
        <f t="shared" si="280"/>
        <v>0</v>
      </c>
      <c r="J787" s="217">
        <f t="shared" si="280"/>
        <v>0</v>
      </c>
      <c r="K787" s="539">
        <f t="shared" si="280"/>
        <v>0</v>
      </c>
      <c r="L787" s="218">
        <f t="shared" si="280"/>
        <v>0</v>
      </c>
      <c r="M787" s="219">
        <f t="shared" si="280"/>
        <v>0</v>
      </c>
      <c r="N787" s="219">
        <f t="shared" si="280"/>
        <v>0</v>
      </c>
      <c r="O787" s="219">
        <f t="shared" si="280"/>
        <v>0</v>
      </c>
      <c r="P787" s="219">
        <f t="shared" si="280"/>
        <v>0</v>
      </c>
      <c r="Q787" s="219">
        <f t="shared" si="280"/>
        <v>0</v>
      </c>
      <c r="R787" s="219">
        <f t="shared" si="280"/>
        <v>0</v>
      </c>
      <c r="S787" s="219">
        <f t="shared" si="280"/>
        <v>0</v>
      </c>
      <c r="T787" s="219">
        <f t="shared" si="280"/>
        <v>0</v>
      </c>
      <c r="U787" s="219">
        <f t="shared" si="280"/>
        <v>0</v>
      </c>
      <c r="V787" s="220">
        <f t="shared" si="280"/>
        <v>0</v>
      </c>
      <c r="W787" s="215">
        <f t="shared" si="280"/>
        <v>0</v>
      </c>
      <c r="Y787" s="457" t="s">
        <v>675</v>
      </c>
      <c r="Z787" s="489"/>
      <c r="AA787" s="489"/>
      <c r="AB787" s="489"/>
    </row>
    <row r="788" spans="1:28" x14ac:dyDescent="0.2">
      <c r="A788" s="340"/>
      <c r="B788" s="39"/>
      <c r="C788" s="34"/>
      <c r="D788" s="34"/>
      <c r="E788" s="34"/>
      <c r="F788" s="34"/>
      <c r="G788" s="56"/>
      <c r="H788" s="50"/>
      <c r="I788" s="50"/>
      <c r="J788" s="50"/>
      <c r="K788" s="52"/>
      <c r="L788" s="51"/>
      <c r="M788" s="50"/>
      <c r="N788" s="50"/>
      <c r="O788" s="50"/>
      <c r="P788" s="50"/>
      <c r="Q788" s="50"/>
      <c r="R788" s="50"/>
      <c r="S788" s="50"/>
      <c r="T788" s="50"/>
      <c r="U788" s="50"/>
      <c r="V788" s="52"/>
      <c r="W788" s="56"/>
      <c r="Y788" s="488"/>
      <c r="Z788" s="489"/>
      <c r="AA788" s="489"/>
      <c r="AB788" s="489"/>
    </row>
    <row r="789" spans="1:28" x14ac:dyDescent="0.2">
      <c r="A789" s="340"/>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9"/>
        <v>0</v>
      </c>
      <c r="Y789" s="475" t="s">
        <v>682</v>
      </c>
      <c r="Z789" s="456" t="s">
        <v>192</v>
      </c>
      <c r="AA789" s="488"/>
      <c r="AB789" s="489"/>
    </row>
    <row r="790" spans="1:28" x14ac:dyDescent="0.2">
      <c r="A790" s="340"/>
      <c r="B790" s="35"/>
      <c r="C790" s="34"/>
      <c r="D790" s="34"/>
      <c r="E790" s="34"/>
      <c r="F790" s="34"/>
      <c r="G790" s="82"/>
      <c r="H790" s="83"/>
      <c r="I790" s="83"/>
      <c r="J790" s="83"/>
      <c r="K790" s="142"/>
      <c r="L790" s="51"/>
      <c r="M790" s="50"/>
      <c r="N790" s="50"/>
      <c r="O790" s="50"/>
      <c r="P790" s="50"/>
      <c r="Q790" s="50"/>
      <c r="R790" s="50"/>
      <c r="S790" s="50"/>
      <c r="T790" s="50"/>
      <c r="U790" s="50"/>
      <c r="V790" s="52"/>
      <c r="W790" s="56"/>
      <c r="Y790" s="488"/>
      <c r="Z790" s="489"/>
      <c r="AA790" s="489"/>
      <c r="AB790" s="489"/>
    </row>
    <row r="791" spans="1:28" s="132" customFormat="1" ht="16.5" thickBot="1" x14ac:dyDescent="0.25">
      <c r="A791" s="341"/>
      <c r="B791" s="85" t="s">
        <v>391</v>
      </c>
      <c r="C791" s="191"/>
      <c r="D791" s="191"/>
      <c r="E791" s="191"/>
      <c r="F791" s="191"/>
      <c r="G791" s="192">
        <f>SUM(G787:G790)</f>
        <v>0</v>
      </c>
      <c r="H791" s="193">
        <f>SUM(H787:H790)</f>
        <v>0</v>
      </c>
      <c r="I791" s="194">
        <f t="shared" ref="I791:W791" si="281">SUM(I787:I790)</f>
        <v>0</v>
      </c>
      <c r="J791" s="194">
        <f t="shared" si="281"/>
        <v>0</v>
      </c>
      <c r="K791" s="538">
        <f t="shared" si="281"/>
        <v>0</v>
      </c>
      <c r="L791" s="195">
        <f t="shared" si="281"/>
        <v>0</v>
      </c>
      <c r="M791" s="196">
        <f t="shared" si="281"/>
        <v>0</v>
      </c>
      <c r="N791" s="196">
        <f t="shared" si="281"/>
        <v>0</v>
      </c>
      <c r="O791" s="196">
        <f t="shared" si="281"/>
        <v>0</v>
      </c>
      <c r="P791" s="196">
        <f t="shared" si="281"/>
        <v>0</v>
      </c>
      <c r="Q791" s="196">
        <f t="shared" si="281"/>
        <v>0</v>
      </c>
      <c r="R791" s="196">
        <f t="shared" si="281"/>
        <v>0</v>
      </c>
      <c r="S791" s="196">
        <f t="shared" si="281"/>
        <v>0</v>
      </c>
      <c r="T791" s="196">
        <f t="shared" si="281"/>
        <v>0</v>
      </c>
      <c r="U791" s="196">
        <f t="shared" si="281"/>
        <v>0</v>
      </c>
      <c r="V791" s="197">
        <f t="shared" si="281"/>
        <v>0</v>
      </c>
      <c r="W791" s="192">
        <f t="shared" si="281"/>
        <v>0</v>
      </c>
      <c r="Y791" s="477" t="s">
        <v>685</v>
      </c>
      <c r="Z791" s="456" t="s">
        <v>192</v>
      </c>
      <c r="AA791" s="490"/>
      <c r="AB791" s="491"/>
    </row>
    <row r="792" spans="1:28" ht="13.5" thickBot="1" x14ac:dyDescent="0.25">
      <c r="A792" s="340"/>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75" x14ac:dyDescent="0.2">
      <c r="A793" s="340"/>
      <c r="B793" s="344" t="s">
        <v>392</v>
      </c>
      <c r="C793" s="135"/>
      <c r="D793" s="135"/>
      <c r="E793" s="135"/>
      <c r="F793" s="135"/>
      <c r="G793" s="412"/>
      <c r="H793" s="95"/>
      <c r="I793" s="94"/>
      <c r="J793" s="94"/>
      <c r="K793" s="97"/>
      <c r="L793" s="95"/>
      <c r="M793" s="96"/>
      <c r="N793" s="94"/>
      <c r="O793" s="94"/>
      <c r="P793" s="94"/>
      <c r="Q793" s="94"/>
      <c r="R793" s="94"/>
      <c r="S793" s="94"/>
      <c r="T793" s="94"/>
      <c r="U793" s="94"/>
      <c r="V793" s="94"/>
      <c r="W793" s="440"/>
      <c r="Y793" s="493"/>
      <c r="Z793" s="494"/>
      <c r="AA793" s="494"/>
      <c r="AB793" s="494"/>
    </row>
    <row r="794" spans="1:28" s="132" customFormat="1" ht="12.75" customHeight="1" x14ac:dyDescent="0.2">
      <c r="A794" s="340"/>
      <c r="B794" s="546" t="s">
        <v>393</v>
      </c>
      <c r="C794" s="241"/>
      <c r="D794" s="33"/>
      <c r="E794" s="71"/>
      <c r="F794" s="547"/>
      <c r="G794" s="73"/>
      <c r="H794" s="58"/>
      <c r="I794" s="43"/>
      <c r="J794" s="43"/>
      <c r="K794" s="46"/>
      <c r="L794" s="58"/>
      <c r="M794" s="45"/>
      <c r="N794" s="43"/>
      <c r="O794" s="43"/>
      <c r="P794" s="43"/>
      <c r="Q794" s="43"/>
      <c r="R794" s="43"/>
      <c r="S794" s="43"/>
      <c r="T794" s="43"/>
      <c r="U794" s="43"/>
      <c r="V794" s="43"/>
      <c r="W794" s="42"/>
      <c r="Y794" s="488"/>
      <c r="Z794" s="489"/>
      <c r="AA794" s="489"/>
      <c r="AB794" s="489"/>
    </row>
    <row r="795" spans="1:28" s="132" customFormat="1" ht="12.75" customHeight="1" x14ac:dyDescent="0.2">
      <c r="A795" s="340"/>
      <c r="B795" s="240"/>
      <c r="C795" s="241"/>
      <c r="D795" s="33" t="s">
        <v>394</v>
      </c>
      <c r="E795" s="33"/>
      <c r="F795" s="548"/>
      <c r="G795" s="73">
        <f t="shared" ref="G795:W795" si="282">SUBTOTAL(9,G796:G803)</f>
        <v>0</v>
      </c>
      <c r="H795" s="77">
        <f t="shared" si="282"/>
        <v>0</v>
      </c>
      <c r="I795" s="73">
        <f t="shared" si="282"/>
        <v>0</v>
      </c>
      <c r="J795" s="73">
        <f t="shared" si="282"/>
        <v>0</v>
      </c>
      <c r="K795" s="74">
        <f t="shared" si="282"/>
        <v>0</v>
      </c>
      <c r="L795" s="43">
        <f t="shared" si="282"/>
        <v>0</v>
      </c>
      <c r="M795" s="43">
        <f t="shared" si="282"/>
        <v>0</v>
      </c>
      <c r="N795" s="43">
        <f t="shared" si="282"/>
        <v>0</v>
      </c>
      <c r="O795" s="43">
        <f t="shared" si="282"/>
        <v>0</v>
      </c>
      <c r="P795" s="43">
        <f t="shared" si="282"/>
        <v>0</v>
      </c>
      <c r="Q795" s="43">
        <f t="shared" si="282"/>
        <v>0</v>
      </c>
      <c r="R795" s="43">
        <f t="shared" si="282"/>
        <v>0</v>
      </c>
      <c r="S795" s="43">
        <f t="shared" si="282"/>
        <v>0</v>
      </c>
      <c r="T795" s="43">
        <f t="shared" si="282"/>
        <v>0</v>
      </c>
      <c r="U795" s="43">
        <f t="shared" si="282"/>
        <v>0</v>
      </c>
      <c r="V795" s="43">
        <f t="shared" si="282"/>
        <v>0</v>
      </c>
      <c r="W795" s="42">
        <f t="shared" si="282"/>
        <v>0</v>
      </c>
      <c r="Y795" s="457" t="s">
        <v>675</v>
      </c>
      <c r="Z795" s="491"/>
      <c r="AA795" s="489"/>
      <c r="AB795" s="489"/>
    </row>
    <row r="796" spans="1:28" s="132" customFormat="1" ht="12.75" customHeight="1" x14ac:dyDescent="0.2">
      <c r="A796" s="340"/>
      <c r="B796" s="240"/>
      <c r="C796" s="241"/>
      <c r="D796" s="241"/>
      <c r="E796" s="241"/>
      <c r="F796" s="500" t="s">
        <v>395</v>
      </c>
      <c r="G796" s="181">
        <f t="shared" ref="G796:G803" si="283">G267</f>
        <v>0</v>
      </c>
      <c r="H796" s="182">
        <f t="shared" ref="H796:V796" si="284">H267*VLOOKUP($F796,DCT,2,FALSE)</f>
        <v>0</v>
      </c>
      <c r="I796" s="171">
        <f t="shared" si="284"/>
        <v>0</v>
      </c>
      <c r="J796" s="171">
        <f t="shared" si="284"/>
        <v>0</v>
      </c>
      <c r="K796" s="188">
        <f t="shared" si="284"/>
        <v>0</v>
      </c>
      <c r="L796" s="172">
        <f t="shared" si="284"/>
        <v>0</v>
      </c>
      <c r="M796" s="183">
        <f t="shared" si="284"/>
        <v>0</v>
      </c>
      <c r="N796" s="173">
        <f t="shared" si="284"/>
        <v>0</v>
      </c>
      <c r="O796" s="173">
        <f t="shared" si="284"/>
        <v>0</v>
      </c>
      <c r="P796" s="173">
        <f t="shared" si="284"/>
        <v>0</v>
      </c>
      <c r="Q796" s="173">
        <f t="shared" si="284"/>
        <v>0</v>
      </c>
      <c r="R796" s="173">
        <f t="shared" si="284"/>
        <v>0</v>
      </c>
      <c r="S796" s="173">
        <f t="shared" si="284"/>
        <v>0</v>
      </c>
      <c r="T796" s="173">
        <f t="shared" si="284"/>
        <v>0</v>
      </c>
      <c r="U796" s="173">
        <f t="shared" si="284"/>
        <v>0</v>
      </c>
      <c r="V796" s="186">
        <f t="shared" si="284"/>
        <v>0</v>
      </c>
      <c r="W796" s="54">
        <f>G796-SUM(H796:V796)</f>
        <v>0</v>
      </c>
      <c r="X796" s="79"/>
      <c r="Y796" s="476" t="s">
        <v>695</v>
      </c>
      <c r="Z796" s="456" t="s">
        <v>696</v>
      </c>
      <c r="AA796" s="488"/>
      <c r="AB796" s="489"/>
    </row>
    <row r="797" spans="1:28" s="132" customFormat="1" ht="12.75" customHeight="1" x14ac:dyDescent="0.2">
      <c r="A797" s="340"/>
      <c r="B797" s="240"/>
      <c r="C797" s="241"/>
      <c r="D797" s="241"/>
      <c r="E797" s="241"/>
      <c r="F797" s="500" t="s">
        <v>397</v>
      </c>
      <c r="G797" s="181">
        <f t="shared" si="283"/>
        <v>0</v>
      </c>
      <c r="H797" s="43"/>
      <c r="I797" s="423"/>
      <c r="J797" s="423"/>
      <c r="K797" s="540"/>
      <c r="L797" s="430"/>
      <c r="M797" s="423"/>
      <c r="N797" s="423"/>
      <c r="O797" s="423"/>
      <c r="P797" s="423"/>
      <c r="Q797" s="423"/>
      <c r="R797" s="423"/>
      <c r="S797" s="423"/>
      <c r="T797" s="423"/>
      <c r="U797" s="423"/>
      <c r="V797" s="423"/>
      <c r="W797" s="42"/>
      <c r="X797" s="79"/>
      <c r="Y797" s="475" t="s">
        <v>682</v>
      </c>
      <c r="Z797" s="456" t="s">
        <v>192</v>
      </c>
      <c r="AA797" s="488"/>
      <c r="AB797" s="489"/>
    </row>
    <row r="798" spans="1:28" s="132" customFormat="1" ht="12.75" customHeight="1" x14ac:dyDescent="0.2">
      <c r="A798" s="340"/>
      <c r="B798" s="240"/>
      <c r="C798" s="241"/>
      <c r="D798" s="241"/>
      <c r="E798" s="241"/>
      <c r="F798" s="500" t="s">
        <v>399</v>
      </c>
      <c r="G798" s="181">
        <f t="shared" si="283"/>
        <v>0</v>
      </c>
      <c r="H798" s="182">
        <f t="shared" ref="H798:V798" si="285">H269*VLOOKUP($F798,DCT,2,FALSE)</f>
        <v>0</v>
      </c>
      <c r="I798" s="171">
        <f t="shared" si="285"/>
        <v>0</v>
      </c>
      <c r="J798" s="171">
        <f t="shared" si="285"/>
        <v>0</v>
      </c>
      <c r="K798" s="188">
        <f t="shared" si="285"/>
        <v>0</v>
      </c>
      <c r="L798" s="172">
        <f t="shared" si="285"/>
        <v>0</v>
      </c>
      <c r="M798" s="183">
        <f t="shared" si="285"/>
        <v>0</v>
      </c>
      <c r="N798" s="173">
        <f t="shared" si="285"/>
        <v>0</v>
      </c>
      <c r="O798" s="173">
        <f t="shared" si="285"/>
        <v>0</v>
      </c>
      <c r="P798" s="173">
        <f t="shared" si="285"/>
        <v>0</v>
      </c>
      <c r="Q798" s="173">
        <f t="shared" si="285"/>
        <v>0</v>
      </c>
      <c r="R798" s="173">
        <f t="shared" si="285"/>
        <v>0</v>
      </c>
      <c r="S798" s="173">
        <f t="shared" si="285"/>
        <v>0</v>
      </c>
      <c r="T798" s="173">
        <f t="shared" si="285"/>
        <v>0</v>
      </c>
      <c r="U798" s="173">
        <f t="shared" si="285"/>
        <v>0</v>
      </c>
      <c r="V798" s="186">
        <f t="shared" si="285"/>
        <v>0</v>
      </c>
      <c r="W798" s="54">
        <f>G798-SUM(H798:V798)</f>
        <v>0</v>
      </c>
      <c r="X798" s="79"/>
      <c r="Y798" s="476" t="s">
        <v>695</v>
      </c>
      <c r="Z798" s="456" t="s">
        <v>696</v>
      </c>
      <c r="AA798" s="488"/>
      <c r="AB798" s="489"/>
    </row>
    <row r="799" spans="1:28" s="132" customFormat="1" ht="12.75" customHeight="1" x14ac:dyDescent="0.2">
      <c r="A799" s="340"/>
      <c r="B799" s="240"/>
      <c r="C799" s="241"/>
      <c r="D799" s="241"/>
      <c r="E799" s="241"/>
      <c r="F799" s="500" t="s">
        <v>401</v>
      </c>
      <c r="G799" s="181">
        <f t="shared" si="283"/>
        <v>0</v>
      </c>
      <c r="H799" s="43"/>
      <c r="I799" s="423"/>
      <c r="J799" s="423"/>
      <c r="K799" s="540"/>
      <c r="L799" s="430"/>
      <c r="M799" s="423"/>
      <c r="N799" s="423"/>
      <c r="O799" s="423"/>
      <c r="P799" s="423"/>
      <c r="Q799" s="423"/>
      <c r="R799" s="423"/>
      <c r="S799" s="423"/>
      <c r="T799" s="423"/>
      <c r="U799" s="423"/>
      <c r="V799" s="423"/>
      <c r="W799" s="42"/>
      <c r="X799" s="79"/>
      <c r="Y799" s="475" t="s">
        <v>682</v>
      </c>
      <c r="Z799" s="456" t="s">
        <v>192</v>
      </c>
      <c r="AA799" s="488"/>
      <c r="AB799" s="489"/>
    </row>
    <row r="800" spans="1:28" s="132" customFormat="1" ht="12.75" customHeight="1" x14ac:dyDescent="0.2">
      <c r="A800" s="340"/>
      <c r="B800" s="240"/>
      <c r="C800" s="241"/>
      <c r="D800" s="241"/>
      <c r="E800" s="241"/>
      <c r="F800" s="500" t="s">
        <v>403</v>
      </c>
      <c r="G800" s="181">
        <f t="shared" si="283"/>
        <v>0</v>
      </c>
      <c r="H800" s="182">
        <f t="shared" ref="H800:V800" si="286">H271*VLOOKUP($F800,DCT,2,FALSE)</f>
        <v>0</v>
      </c>
      <c r="I800" s="171">
        <f t="shared" si="286"/>
        <v>0</v>
      </c>
      <c r="J800" s="171">
        <f t="shared" si="286"/>
        <v>0</v>
      </c>
      <c r="K800" s="188">
        <f t="shared" si="286"/>
        <v>0</v>
      </c>
      <c r="L800" s="172">
        <f t="shared" si="286"/>
        <v>0</v>
      </c>
      <c r="M800" s="183">
        <f t="shared" si="286"/>
        <v>0</v>
      </c>
      <c r="N800" s="173">
        <f t="shared" si="286"/>
        <v>0</v>
      </c>
      <c r="O800" s="173">
        <f t="shared" si="286"/>
        <v>0</v>
      </c>
      <c r="P800" s="173">
        <f t="shared" si="286"/>
        <v>0</v>
      </c>
      <c r="Q800" s="173">
        <f t="shared" si="286"/>
        <v>0</v>
      </c>
      <c r="R800" s="173">
        <f t="shared" si="286"/>
        <v>0</v>
      </c>
      <c r="S800" s="173">
        <f t="shared" si="286"/>
        <v>0</v>
      </c>
      <c r="T800" s="173">
        <f t="shared" si="286"/>
        <v>0</v>
      </c>
      <c r="U800" s="173">
        <f t="shared" si="286"/>
        <v>0</v>
      </c>
      <c r="V800" s="186">
        <f t="shared" si="286"/>
        <v>0</v>
      </c>
      <c r="W800" s="54">
        <f>G800-SUM(H800:V800)</f>
        <v>0</v>
      </c>
      <c r="X800" s="79"/>
      <c r="Y800" s="476" t="s">
        <v>695</v>
      </c>
      <c r="Z800" s="456" t="s">
        <v>696</v>
      </c>
      <c r="AA800" s="488"/>
      <c r="AB800" s="489"/>
    </row>
    <row r="801" spans="1:28" s="132" customFormat="1" ht="12.75" customHeight="1" x14ac:dyDescent="0.2">
      <c r="A801" s="340"/>
      <c r="B801" s="240"/>
      <c r="C801" s="241"/>
      <c r="D801" s="241"/>
      <c r="E801" s="241"/>
      <c r="F801" s="500" t="s">
        <v>405</v>
      </c>
      <c r="G801" s="181">
        <f t="shared" si="283"/>
        <v>0</v>
      </c>
      <c r="H801" s="182">
        <f t="shared" ref="H801:V801" si="287">H272*VLOOKUP($F801,DCT,2,FALSE)</f>
        <v>0</v>
      </c>
      <c r="I801" s="171">
        <f t="shared" si="287"/>
        <v>0</v>
      </c>
      <c r="J801" s="171">
        <f t="shared" si="287"/>
        <v>0</v>
      </c>
      <c r="K801" s="188">
        <f t="shared" si="287"/>
        <v>0</v>
      </c>
      <c r="L801" s="172">
        <f t="shared" si="287"/>
        <v>0</v>
      </c>
      <c r="M801" s="183">
        <f t="shared" si="287"/>
        <v>0</v>
      </c>
      <c r="N801" s="173">
        <f t="shared" si="287"/>
        <v>0</v>
      </c>
      <c r="O801" s="173">
        <f t="shared" si="287"/>
        <v>0</v>
      </c>
      <c r="P801" s="173">
        <f t="shared" si="287"/>
        <v>0</v>
      </c>
      <c r="Q801" s="173">
        <f t="shared" si="287"/>
        <v>0</v>
      </c>
      <c r="R801" s="173">
        <f t="shared" si="287"/>
        <v>0</v>
      </c>
      <c r="S801" s="173">
        <f t="shared" si="287"/>
        <v>0</v>
      </c>
      <c r="T801" s="173">
        <f t="shared" si="287"/>
        <v>0</v>
      </c>
      <c r="U801" s="173">
        <f t="shared" si="287"/>
        <v>0</v>
      </c>
      <c r="V801" s="186">
        <f t="shared" si="287"/>
        <v>0</v>
      </c>
      <c r="W801" s="54">
        <f>G801-SUM(H801:V801)</f>
        <v>0</v>
      </c>
      <c r="X801" s="79"/>
      <c r="Y801" s="476" t="s">
        <v>695</v>
      </c>
      <c r="Z801" s="456" t="s">
        <v>696</v>
      </c>
      <c r="AA801" s="488"/>
      <c r="AB801" s="489"/>
    </row>
    <row r="802" spans="1:28" s="132" customFormat="1" ht="12.75" customHeight="1" x14ac:dyDescent="0.2">
      <c r="A802" s="340"/>
      <c r="B802" s="240"/>
      <c r="C802" s="241"/>
      <c r="D802" s="241"/>
      <c r="E802" s="241"/>
      <c r="F802" s="500" t="s">
        <v>407</v>
      </c>
      <c r="G802" s="181">
        <f t="shared" si="283"/>
        <v>0</v>
      </c>
      <c r="H802" s="182">
        <f t="shared" ref="H802:V802" si="288">H273*VLOOKUP($F802,DCT,2,FALSE)</f>
        <v>0</v>
      </c>
      <c r="I802" s="171">
        <f t="shared" si="288"/>
        <v>0</v>
      </c>
      <c r="J802" s="171">
        <f t="shared" si="288"/>
        <v>0</v>
      </c>
      <c r="K802" s="188">
        <f t="shared" si="288"/>
        <v>0</v>
      </c>
      <c r="L802" s="172">
        <f t="shared" si="288"/>
        <v>0</v>
      </c>
      <c r="M802" s="183">
        <f t="shared" si="288"/>
        <v>0</v>
      </c>
      <c r="N802" s="173">
        <f t="shared" si="288"/>
        <v>0</v>
      </c>
      <c r="O802" s="173">
        <f t="shared" si="288"/>
        <v>0</v>
      </c>
      <c r="P802" s="173">
        <f t="shared" si="288"/>
        <v>0</v>
      </c>
      <c r="Q802" s="173">
        <f t="shared" si="288"/>
        <v>0</v>
      </c>
      <c r="R802" s="173">
        <f t="shared" si="288"/>
        <v>0</v>
      </c>
      <c r="S802" s="173">
        <f t="shared" si="288"/>
        <v>0</v>
      </c>
      <c r="T802" s="173">
        <f t="shared" si="288"/>
        <v>0</v>
      </c>
      <c r="U802" s="173">
        <f t="shared" si="288"/>
        <v>0</v>
      </c>
      <c r="V802" s="186">
        <f t="shared" si="288"/>
        <v>0</v>
      </c>
      <c r="W802" s="54">
        <f>G802-SUM(H802:V802)</f>
        <v>0</v>
      </c>
      <c r="X802" s="79"/>
      <c r="Y802" s="476" t="s">
        <v>695</v>
      </c>
      <c r="Z802" s="456" t="s">
        <v>696</v>
      </c>
      <c r="AA802" s="488"/>
      <c r="AB802" s="489"/>
    </row>
    <row r="803" spans="1:28" s="132" customFormat="1" ht="12.75" customHeight="1" x14ac:dyDescent="0.2">
      <c r="A803" s="340"/>
      <c r="B803" s="240"/>
      <c r="C803" s="241"/>
      <c r="D803" s="241"/>
      <c r="E803" s="241"/>
      <c r="F803" s="500" t="s">
        <v>409</v>
      </c>
      <c r="G803" s="181">
        <f t="shared" si="283"/>
        <v>0</v>
      </c>
      <c r="H803" s="182">
        <f t="shared" ref="H803:V803" si="289">H274*VLOOKUP($F803,DCT,2,FALSE)</f>
        <v>0</v>
      </c>
      <c r="I803" s="171">
        <f t="shared" si="289"/>
        <v>0</v>
      </c>
      <c r="J803" s="171">
        <f t="shared" si="289"/>
        <v>0</v>
      </c>
      <c r="K803" s="188">
        <f t="shared" si="289"/>
        <v>0</v>
      </c>
      <c r="L803" s="172">
        <f t="shared" si="289"/>
        <v>0</v>
      </c>
      <c r="M803" s="183">
        <f t="shared" si="289"/>
        <v>0</v>
      </c>
      <c r="N803" s="173">
        <f t="shared" si="289"/>
        <v>0</v>
      </c>
      <c r="O803" s="173">
        <f t="shared" si="289"/>
        <v>0</v>
      </c>
      <c r="P803" s="173">
        <f t="shared" si="289"/>
        <v>0</v>
      </c>
      <c r="Q803" s="173">
        <f t="shared" si="289"/>
        <v>0</v>
      </c>
      <c r="R803" s="173">
        <f t="shared" si="289"/>
        <v>0</v>
      </c>
      <c r="S803" s="173">
        <f t="shared" si="289"/>
        <v>0</v>
      </c>
      <c r="T803" s="173">
        <f t="shared" si="289"/>
        <v>0</v>
      </c>
      <c r="U803" s="173">
        <f t="shared" si="289"/>
        <v>0</v>
      </c>
      <c r="V803" s="186">
        <f t="shared" si="289"/>
        <v>0</v>
      </c>
      <c r="W803" s="54">
        <f>G803-SUM(H803:V803)</f>
        <v>0</v>
      </c>
      <c r="X803" s="79"/>
      <c r="Y803" s="476" t="s">
        <v>695</v>
      </c>
      <c r="Z803" s="456" t="s">
        <v>696</v>
      </c>
      <c r="AA803" s="488"/>
      <c r="AB803" s="489"/>
    </row>
    <row r="804" spans="1:28" s="132" customFormat="1" ht="12.75" customHeight="1" x14ac:dyDescent="0.2">
      <c r="A804" s="340"/>
      <c r="B804" s="240"/>
      <c r="C804" s="241"/>
      <c r="D804" s="33" t="s">
        <v>697</v>
      </c>
      <c r="E804" s="33"/>
      <c r="F804" s="548"/>
      <c r="G804" s="76">
        <f t="shared" ref="G804:W804" si="290">SUBTOTAL(9,G805:G809)</f>
        <v>0</v>
      </c>
      <c r="H804" s="43">
        <f t="shared" si="290"/>
        <v>0</v>
      </c>
      <c r="I804" s="73">
        <f t="shared" si="290"/>
        <v>0</v>
      </c>
      <c r="J804" s="73">
        <f t="shared" si="290"/>
        <v>0</v>
      </c>
      <c r="K804" s="74">
        <f t="shared" si="290"/>
        <v>0</v>
      </c>
      <c r="L804" s="43">
        <f t="shared" si="290"/>
        <v>0</v>
      </c>
      <c r="M804" s="43">
        <f t="shared" si="290"/>
        <v>0</v>
      </c>
      <c r="N804" s="43">
        <f t="shared" si="290"/>
        <v>0</v>
      </c>
      <c r="O804" s="43">
        <f t="shared" si="290"/>
        <v>0</v>
      </c>
      <c r="P804" s="43">
        <f t="shared" si="290"/>
        <v>0</v>
      </c>
      <c r="Q804" s="43">
        <f t="shared" si="290"/>
        <v>0</v>
      </c>
      <c r="R804" s="43">
        <f t="shared" si="290"/>
        <v>0</v>
      </c>
      <c r="S804" s="43">
        <f t="shared" si="290"/>
        <v>0</v>
      </c>
      <c r="T804" s="43">
        <f t="shared" si="290"/>
        <v>0</v>
      </c>
      <c r="U804" s="43">
        <f t="shared" si="290"/>
        <v>0</v>
      </c>
      <c r="V804" s="43">
        <f t="shared" si="290"/>
        <v>0</v>
      </c>
      <c r="W804" s="42">
        <f t="shared" si="290"/>
        <v>0</v>
      </c>
      <c r="Y804" s="457" t="s">
        <v>675</v>
      </c>
      <c r="Z804" s="485"/>
      <c r="AA804" s="489"/>
      <c r="AB804" s="489"/>
    </row>
    <row r="805" spans="1:28" s="132" customFormat="1" ht="12.75" customHeight="1" x14ac:dyDescent="0.2">
      <c r="A805" s="340"/>
      <c r="B805" s="240"/>
      <c r="C805" s="241"/>
      <c r="D805" s="241"/>
      <c r="E805" s="241"/>
      <c r="F805" s="500" t="s">
        <v>412</v>
      </c>
      <c r="G805" s="181">
        <f>G276</f>
        <v>0</v>
      </c>
      <c r="H805" s="182">
        <f t="shared" ref="H805:V805" si="291">H276*VLOOKUP($F805,DCT,2,FALSE)</f>
        <v>0</v>
      </c>
      <c r="I805" s="171">
        <f t="shared" si="291"/>
        <v>0</v>
      </c>
      <c r="J805" s="171">
        <f t="shared" si="291"/>
        <v>0</v>
      </c>
      <c r="K805" s="188">
        <f t="shared" si="291"/>
        <v>0</v>
      </c>
      <c r="L805" s="172">
        <f t="shared" si="291"/>
        <v>0</v>
      </c>
      <c r="M805" s="183">
        <f t="shared" si="291"/>
        <v>0</v>
      </c>
      <c r="N805" s="173">
        <f t="shared" si="291"/>
        <v>0</v>
      </c>
      <c r="O805" s="173">
        <f t="shared" si="291"/>
        <v>0</v>
      </c>
      <c r="P805" s="173">
        <f t="shared" si="291"/>
        <v>0</v>
      </c>
      <c r="Q805" s="173">
        <f t="shared" si="291"/>
        <v>0</v>
      </c>
      <c r="R805" s="173">
        <f t="shared" si="291"/>
        <v>0</v>
      </c>
      <c r="S805" s="173">
        <f t="shared" si="291"/>
        <v>0</v>
      </c>
      <c r="T805" s="173">
        <f t="shared" si="291"/>
        <v>0</v>
      </c>
      <c r="U805" s="173">
        <f t="shared" si="291"/>
        <v>0</v>
      </c>
      <c r="V805" s="186">
        <f t="shared" si="291"/>
        <v>0</v>
      </c>
      <c r="W805" s="54">
        <f t="shared" ref="W805:W809" si="292">G805-SUM(H805:V805)</f>
        <v>0</v>
      </c>
      <c r="X805" s="79"/>
      <c r="Y805" s="476" t="s">
        <v>695</v>
      </c>
      <c r="Z805" s="456" t="s">
        <v>696</v>
      </c>
      <c r="AA805" s="488"/>
      <c r="AB805" s="489"/>
    </row>
    <row r="806" spans="1:28" s="132" customFormat="1" ht="12.75" customHeight="1" x14ac:dyDescent="0.2">
      <c r="A806" s="340"/>
      <c r="B806" s="240"/>
      <c r="C806" s="241"/>
      <c r="D806" s="241"/>
      <c r="E806" s="241"/>
      <c r="F806" s="500" t="s">
        <v>414</v>
      </c>
      <c r="G806" s="181">
        <f>G277</f>
        <v>0</v>
      </c>
      <c r="H806" s="182">
        <f t="shared" ref="H806:V806" si="293">H277*VLOOKUP($F806,DCT,2,FALSE)</f>
        <v>0</v>
      </c>
      <c r="I806" s="171">
        <f t="shared" si="293"/>
        <v>0</v>
      </c>
      <c r="J806" s="171">
        <f t="shared" si="293"/>
        <v>0</v>
      </c>
      <c r="K806" s="188">
        <f t="shared" si="293"/>
        <v>0</v>
      </c>
      <c r="L806" s="172">
        <f t="shared" si="293"/>
        <v>0</v>
      </c>
      <c r="M806" s="183">
        <f t="shared" si="293"/>
        <v>0</v>
      </c>
      <c r="N806" s="173">
        <f t="shared" si="293"/>
        <v>0</v>
      </c>
      <c r="O806" s="173">
        <f t="shared" si="293"/>
        <v>0</v>
      </c>
      <c r="P806" s="173">
        <f t="shared" si="293"/>
        <v>0</v>
      </c>
      <c r="Q806" s="173">
        <f t="shared" si="293"/>
        <v>0</v>
      </c>
      <c r="R806" s="173">
        <f t="shared" si="293"/>
        <v>0</v>
      </c>
      <c r="S806" s="173">
        <f t="shared" si="293"/>
        <v>0</v>
      </c>
      <c r="T806" s="173">
        <f t="shared" si="293"/>
        <v>0</v>
      </c>
      <c r="U806" s="173">
        <f t="shared" si="293"/>
        <v>0</v>
      </c>
      <c r="V806" s="186">
        <f t="shared" si="293"/>
        <v>0</v>
      </c>
      <c r="W806" s="54">
        <f t="shared" si="292"/>
        <v>0</v>
      </c>
      <c r="X806" s="79"/>
      <c r="Y806" s="476" t="s">
        <v>695</v>
      </c>
      <c r="Z806" s="456" t="s">
        <v>696</v>
      </c>
      <c r="AA806" s="488"/>
      <c r="AB806" s="489"/>
    </row>
    <row r="807" spans="1:28" s="132" customFormat="1" ht="12.75" customHeight="1" x14ac:dyDescent="0.2">
      <c r="A807" s="340"/>
      <c r="B807" s="240"/>
      <c r="C807" s="241"/>
      <c r="D807" s="241"/>
      <c r="E807" s="241"/>
      <c r="F807" s="500" t="s">
        <v>416</v>
      </c>
      <c r="G807" s="181">
        <f>G278</f>
        <v>0</v>
      </c>
      <c r="H807" s="182">
        <f t="shared" ref="H807:V807" si="294">H278*VLOOKUP($F807,DCT,2,FALSE)</f>
        <v>0</v>
      </c>
      <c r="I807" s="171">
        <f t="shared" si="294"/>
        <v>0</v>
      </c>
      <c r="J807" s="171">
        <f t="shared" si="294"/>
        <v>0</v>
      </c>
      <c r="K807" s="188">
        <f t="shared" si="294"/>
        <v>0</v>
      </c>
      <c r="L807" s="172">
        <f t="shared" si="294"/>
        <v>0</v>
      </c>
      <c r="M807" s="183">
        <f t="shared" si="294"/>
        <v>0</v>
      </c>
      <c r="N807" s="173">
        <f t="shared" si="294"/>
        <v>0</v>
      </c>
      <c r="O807" s="173">
        <f t="shared" si="294"/>
        <v>0</v>
      </c>
      <c r="P807" s="173">
        <f t="shared" si="294"/>
        <v>0</v>
      </c>
      <c r="Q807" s="173">
        <f t="shared" si="294"/>
        <v>0</v>
      </c>
      <c r="R807" s="173">
        <f t="shared" si="294"/>
        <v>0</v>
      </c>
      <c r="S807" s="173">
        <f t="shared" si="294"/>
        <v>0</v>
      </c>
      <c r="T807" s="173">
        <f t="shared" si="294"/>
        <v>0</v>
      </c>
      <c r="U807" s="173">
        <f t="shared" si="294"/>
        <v>0</v>
      </c>
      <c r="V807" s="186">
        <f t="shared" si="294"/>
        <v>0</v>
      </c>
      <c r="W807" s="54">
        <f t="shared" si="292"/>
        <v>0</v>
      </c>
      <c r="X807" s="79"/>
      <c r="Y807" s="476" t="s">
        <v>695</v>
      </c>
      <c r="Z807" s="456" t="s">
        <v>696</v>
      </c>
      <c r="AA807" s="488"/>
      <c r="AB807" s="489"/>
    </row>
    <row r="808" spans="1:28" s="132" customFormat="1" ht="12.75" customHeight="1" x14ac:dyDescent="0.2">
      <c r="A808" s="340"/>
      <c r="B808" s="240"/>
      <c r="C808" s="241"/>
      <c r="D808" s="241"/>
      <c r="E808" s="241"/>
      <c r="F808" s="500" t="s">
        <v>418</v>
      </c>
      <c r="G808" s="181">
        <f>G279</f>
        <v>0</v>
      </c>
      <c r="H808" s="182">
        <f t="shared" ref="H808:V808" si="295">H279*VLOOKUP($F808,DCT,2,FALSE)</f>
        <v>0</v>
      </c>
      <c r="I808" s="171">
        <f t="shared" si="295"/>
        <v>0</v>
      </c>
      <c r="J808" s="171">
        <f t="shared" si="295"/>
        <v>0</v>
      </c>
      <c r="K808" s="188">
        <f t="shared" si="295"/>
        <v>0</v>
      </c>
      <c r="L808" s="172">
        <f t="shared" si="295"/>
        <v>0</v>
      </c>
      <c r="M808" s="183">
        <f t="shared" si="295"/>
        <v>0</v>
      </c>
      <c r="N808" s="173">
        <f t="shared" si="295"/>
        <v>0</v>
      </c>
      <c r="O808" s="173">
        <f t="shared" si="295"/>
        <v>0</v>
      </c>
      <c r="P808" s="173">
        <f t="shared" si="295"/>
        <v>0</v>
      </c>
      <c r="Q808" s="173">
        <f t="shared" si="295"/>
        <v>0</v>
      </c>
      <c r="R808" s="173">
        <f t="shared" si="295"/>
        <v>0</v>
      </c>
      <c r="S808" s="173">
        <f t="shared" si="295"/>
        <v>0</v>
      </c>
      <c r="T808" s="173">
        <f t="shared" si="295"/>
        <v>0</v>
      </c>
      <c r="U808" s="173">
        <f t="shared" si="295"/>
        <v>0</v>
      </c>
      <c r="V808" s="186">
        <f t="shared" si="295"/>
        <v>0</v>
      </c>
      <c r="W808" s="54">
        <f t="shared" si="292"/>
        <v>0</v>
      </c>
      <c r="X808" s="79"/>
      <c r="Y808" s="476" t="s">
        <v>695</v>
      </c>
      <c r="Z808" s="456" t="s">
        <v>696</v>
      </c>
      <c r="AA808" s="488"/>
      <c r="AB808" s="489"/>
    </row>
    <row r="809" spans="1:28" s="132" customFormat="1" ht="12.75" customHeight="1" x14ac:dyDescent="0.2">
      <c r="A809" s="340"/>
      <c r="B809" s="240"/>
      <c r="C809" s="241"/>
      <c r="D809" s="241"/>
      <c r="E809" s="241"/>
      <c r="F809" s="500" t="s">
        <v>420</v>
      </c>
      <c r="G809" s="181">
        <f>G280</f>
        <v>0</v>
      </c>
      <c r="H809" s="182">
        <f t="shared" ref="H809:V809" si="296">H280*VLOOKUP($F809,DCT,2,FALSE)</f>
        <v>0</v>
      </c>
      <c r="I809" s="171">
        <f t="shared" si="296"/>
        <v>0</v>
      </c>
      <c r="J809" s="171">
        <f t="shared" si="296"/>
        <v>0</v>
      </c>
      <c r="K809" s="188">
        <f t="shared" si="296"/>
        <v>0</v>
      </c>
      <c r="L809" s="172">
        <f t="shared" si="296"/>
        <v>0</v>
      </c>
      <c r="M809" s="183">
        <f t="shared" si="296"/>
        <v>0</v>
      </c>
      <c r="N809" s="173">
        <f t="shared" si="296"/>
        <v>0</v>
      </c>
      <c r="O809" s="173">
        <f t="shared" si="296"/>
        <v>0</v>
      </c>
      <c r="P809" s="173">
        <f t="shared" si="296"/>
        <v>0</v>
      </c>
      <c r="Q809" s="173">
        <f t="shared" si="296"/>
        <v>0</v>
      </c>
      <c r="R809" s="173">
        <f t="shared" si="296"/>
        <v>0</v>
      </c>
      <c r="S809" s="173">
        <f t="shared" si="296"/>
        <v>0</v>
      </c>
      <c r="T809" s="173">
        <f t="shared" si="296"/>
        <v>0</v>
      </c>
      <c r="U809" s="173">
        <f t="shared" si="296"/>
        <v>0</v>
      </c>
      <c r="V809" s="186">
        <f t="shared" si="296"/>
        <v>0</v>
      </c>
      <c r="W809" s="54">
        <f t="shared" si="292"/>
        <v>0</v>
      </c>
      <c r="X809" s="79"/>
      <c r="Y809" s="476" t="s">
        <v>695</v>
      </c>
      <c r="Z809" s="456" t="s">
        <v>696</v>
      </c>
      <c r="AA809" s="488"/>
      <c r="AB809" s="489"/>
    </row>
    <row r="810" spans="1:28" s="132" customFormat="1" ht="12.75" customHeight="1" x14ac:dyDescent="0.2">
      <c r="A810" s="340"/>
      <c r="B810" s="240"/>
      <c r="C810" s="241"/>
      <c r="D810" s="33" t="s">
        <v>422</v>
      </c>
      <c r="E810" s="33"/>
      <c r="F810" s="548"/>
      <c r="G810" s="76">
        <f t="shared" ref="G810:W810" si="297">SUBTOTAL(9,G811:G815)</f>
        <v>0</v>
      </c>
      <c r="H810" s="43">
        <f t="shared" si="297"/>
        <v>0</v>
      </c>
      <c r="I810" s="73">
        <f t="shared" si="297"/>
        <v>0</v>
      </c>
      <c r="J810" s="73">
        <f t="shared" si="297"/>
        <v>0</v>
      </c>
      <c r="K810" s="74">
        <f t="shared" si="297"/>
        <v>0</v>
      </c>
      <c r="L810" s="43">
        <f t="shared" si="297"/>
        <v>0</v>
      </c>
      <c r="M810" s="43">
        <f t="shared" si="297"/>
        <v>0</v>
      </c>
      <c r="N810" s="43">
        <f t="shared" si="297"/>
        <v>0</v>
      </c>
      <c r="O810" s="43">
        <f t="shared" si="297"/>
        <v>0</v>
      </c>
      <c r="P810" s="43">
        <f t="shared" si="297"/>
        <v>0</v>
      </c>
      <c r="Q810" s="43">
        <f t="shared" si="297"/>
        <v>0</v>
      </c>
      <c r="R810" s="43">
        <f t="shared" si="297"/>
        <v>0</v>
      </c>
      <c r="S810" s="43">
        <f t="shared" si="297"/>
        <v>0</v>
      </c>
      <c r="T810" s="43">
        <f t="shared" si="297"/>
        <v>0</v>
      </c>
      <c r="U810" s="43">
        <f t="shared" si="297"/>
        <v>0</v>
      </c>
      <c r="V810" s="43">
        <f t="shared" si="297"/>
        <v>0</v>
      </c>
      <c r="W810" s="42">
        <f t="shared" si="297"/>
        <v>0</v>
      </c>
      <c r="Y810" s="457" t="s">
        <v>675</v>
      </c>
      <c r="Z810" s="485"/>
      <c r="AA810" s="489"/>
      <c r="AB810" s="489"/>
    </row>
    <row r="811" spans="1:28" s="132" customFormat="1" ht="12.75" customHeight="1" x14ac:dyDescent="0.2">
      <c r="A811" s="340"/>
      <c r="B811" s="240"/>
      <c r="C811" s="241"/>
      <c r="D811" s="241"/>
      <c r="E811" s="241"/>
      <c r="F811" s="500" t="s">
        <v>423</v>
      </c>
      <c r="G811" s="181">
        <f>G282</f>
        <v>0</v>
      </c>
      <c r="H811" s="182">
        <f t="shared" ref="H811:V811" si="298">H282*VLOOKUP($F811,DCT,2,FALSE)</f>
        <v>0</v>
      </c>
      <c r="I811" s="171">
        <f t="shared" si="298"/>
        <v>0</v>
      </c>
      <c r="J811" s="171">
        <f t="shared" si="298"/>
        <v>0</v>
      </c>
      <c r="K811" s="188">
        <f t="shared" si="298"/>
        <v>0</v>
      </c>
      <c r="L811" s="172">
        <f t="shared" si="298"/>
        <v>0</v>
      </c>
      <c r="M811" s="183">
        <f t="shared" si="298"/>
        <v>0</v>
      </c>
      <c r="N811" s="173">
        <f t="shared" si="298"/>
        <v>0</v>
      </c>
      <c r="O811" s="173">
        <f t="shared" si="298"/>
        <v>0</v>
      </c>
      <c r="P811" s="173">
        <f t="shared" si="298"/>
        <v>0</v>
      </c>
      <c r="Q811" s="173">
        <f t="shared" si="298"/>
        <v>0</v>
      </c>
      <c r="R811" s="173">
        <f t="shared" si="298"/>
        <v>0</v>
      </c>
      <c r="S811" s="173">
        <f t="shared" si="298"/>
        <v>0</v>
      </c>
      <c r="T811" s="173">
        <f t="shared" si="298"/>
        <v>0</v>
      </c>
      <c r="U811" s="173">
        <f t="shared" si="298"/>
        <v>0</v>
      </c>
      <c r="V811" s="186">
        <f t="shared" si="298"/>
        <v>0</v>
      </c>
      <c r="W811" s="54">
        <f>G811-SUM(H811:V811)</f>
        <v>0</v>
      </c>
      <c r="X811" s="79"/>
      <c r="Y811" s="476" t="s">
        <v>695</v>
      </c>
      <c r="Z811" s="456" t="s">
        <v>696</v>
      </c>
      <c r="AA811" s="488"/>
      <c r="AB811" s="489"/>
    </row>
    <row r="812" spans="1:28" s="132" customFormat="1" ht="12.75" customHeight="1" x14ac:dyDescent="0.2">
      <c r="A812" s="340"/>
      <c r="B812" s="240"/>
      <c r="C812" s="241"/>
      <c r="D812" s="241"/>
      <c r="E812" s="241"/>
      <c r="F812" s="500" t="s">
        <v>425</v>
      </c>
      <c r="G812" s="181">
        <f>G283</f>
        <v>0</v>
      </c>
      <c r="H812" s="182">
        <f t="shared" ref="H812:V812" si="299">H283*VLOOKUP($F812,DCT,2,FALSE)</f>
        <v>0</v>
      </c>
      <c r="I812" s="171">
        <f t="shared" si="299"/>
        <v>0</v>
      </c>
      <c r="J812" s="171">
        <f t="shared" si="299"/>
        <v>0</v>
      </c>
      <c r="K812" s="188">
        <f t="shared" si="299"/>
        <v>0</v>
      </c>
      <c r="L812" s="172">
        <f t="shared" si="299"/>
        <v>0</v>
      </c>
      <c r="M812" s="183">
        <f t="shared" si="299"/>
        <v>0</v>
      </c>
      <c r="N812" s="173">
        <f t="shared" si="299"/>
        <v>0</v>
      </c>
      <c r="O812" s="173">
        <f t="shared" si="299"/>
        <v>0</v>
      </c>
      <c r="P812" s="173">
        <f t="shared" si="299"/>
        <v>0</v>
      </c>
      <c r="Q812" s="173">
        <f t="shared" si="299"/>
        <v>0</v>
      </c>
      <c r="R812" s="173">
        <f t="shared" si="299"/>
        <v>0</v>
      </c>
      <c r="S812" s="173">
        <f t="shared" si="299"/>
        <v>0</v>
      </c>
      <c r="T812" s="173">
        <f t="shared" si="299"/>
        <v>0</v>
      </c>
      <c r="U812" s="173">
        <f t="shared" si="299"/>
        <v>0</v>
      </c>
      <c r="V812" s="186">
        <f t="shared" si="299"/>
        <v>0</v>
      </c>
      <c r="W812" s="54">
        <f>G812-SUM(H812:V812)</f>
        <v>0</v>
      </c>
      <c r="X812" s="79"/>
      <c r="Y812" s="476" t="s">
        <v>695</v>
      </c>
      <c r="Z812" s="456" t="s">
        <v>696</v>
      </c>
      <c r="AA812" s="488"/>
      <c r="AB812" s="489"/>
    </row>
    <row r="813" spans="1:28" s="132" customFormat="1" ht="12.75" customHeight="1" x14ac:dyDescent="0.2">
      <c r="A813" s="340"/>
      <c r="B813" s="240"/>
      <c r="C813" s="241"/>
      <c r="D813" s="241"/>
      <c r="E813" s="241"/>
      <c r="F813" s="500" t="s">
        <v>427</v>
      </c>
      <c r="G813" s="181">
        <f>G284</f>
        <v>0</v>
      </c>
      <c r="H813" s="182">
        <f t="shared" ref="H813:V813" si="300">H284*VLOOKUP($F813,DCT,2,FALSE)</f>
        <v>0</v>
      </c>
      <c r="I813" s="171">
        <f t="shared" si="300"/>
        <v>0</v>
      </c>
      <c r="J813" s="171">
        <f t="shared" si="300"/>
        <v>0</v>
      </c>
      <c r="K813" s="188">
        <f t="shared" si="300"/>
        <v>0</v>
      </c>
      <c r="L813" s="172">
        <f t="shared" si="300"/>
        <v>0</v>
      </c>
      <c r="M813" s="183">
        <f t="shared" si="300"/>
        <v>0</v>
      </c>
      <c r="N813" s="173">
        <f t="shared" si="300"/>
        <v>0</v>
      </c>
      <c r="O813" s="173">
        <f t="shared" si="300"/>
        <v>0</v>
      </c>
      <c r="P813" s="173">
        <f t="shared" si="300"/>
        <v>0</v>
      </c>
      <c r="Q813" s="173">
        <f t="shared" si="300"/>
        <v>0</v>
      </c>
      <c r="R813" s="173">
        <f t="shared" si="300"/>
        <v>0</v>
      </c>
      <c r="S813" s="173">
        <f t="shared" si="300"/>
        <v>0</v>
      </c>
      <c r="T813" s="173">
        <f t="shared" si="300"/>
        <v>0</v>
      </c>
      <c r="U813" s="173">
        <f t="shared" si="300"/>
        <v>0</v>
      </c>
      <c r="V813" s="186">
        <f t="shared" si="300"/>
        <v>0</v>
      </c>
      <c r="W813" s="54">
        <f>G813-SUM(H813:V813)</f>
        <v>0</v>
      </c>
      <c r="X813" s="79"/>
      <c r="Y813" s="476" t="s">
        <v>695</v>
      </c>
      <c r="Z813" s="456" t="s">
        <v>696</v>
      </c>
      <c r="AA813" s="488"/>
      <c r="AB813" s="489"/>
    </row>
    <row r="814" spans="1:28" s="132" customFormat="1" ht="12.75" customHeight="1" x14ac:dyDescent="0.2">
      <c r="A814" s="340"/>
      <c r="B814" s="240"/>
      <c r="C814" s="241"/>
      <c r="D814" s="241"/>
      <c r="E814" s="241"/>
      <c r="F814" s="500" t="s">
        <v>429</v>
      </c>
      <c r="G814" s="181">
        <f>G285</f>
        <v>0</v>
      </c>
      <c r="H814" s="182">
        <f t="shared" ref="H814:V814" si="301">H285*VLOOKUP($F814,DCT,2,FALSE)</f>
        <v>0</v>
      </c>
      <c r="I814" s="171">
        <f t="shared" si="301"/>
        <v>0</v>
      </c>
      <c r="J814" s="171">
        <f t="shared" si="301"/>
        <v>0</v>
      </c>
      <c r="K814" s="188">
        <f t="shared" si="301"/>
        <v>0</v>
      </c>
      <c r="L814" s="172">
        <f t="shared" si="301"/>
        <v>0</v>
      </c>
      <c r="M814" s="183">
        <f t="shared" si="301"/>
        <v>0</v>
      </c>
      <c r="N814" s="173">
        <f t="shared" si="301"/>
        <v>0</v>
      </c>
      <c r="O814" s="173">
        <f t="shared" si="301"/>
        <v>0</v>
      </c>
      <c r="P814" s="173">
        <f t="shared" si="301"/>
        <v>0</v>
      </c>
      <c r="Q814" s="173">
        <f t="shared" si="301"/>
        <v>0</v>
      </c>
      <c r="R814" s="173">
        <f t="shared" si="301"/>
        <v>0</v>
      </c>
      <c r="S814" s="173">
        <f t="shared" si="301"/>
        <v>0</v>
      </c>
      <c r="T814" s="173">
        <f t="shared" si="301"/>
        <v>0</v>
      </c>
      <c r="U814" s="173">
        <f t="shared" si="301"/>
        <v>0</v>
      </c>
      <c r="V814" s="186">
        <f t="shared" si="301"/>
        <v>0</v>
      </c>
      <c r="W814" s="54">
        <f>G814-SUM(H814:V814)</f>
        <v>0</v>
      </c>
      <c r="X814" s="79"/>
      <c r="Y814" s="476" t="s">
        <v>695</v>
      </c>
      <c r="Z814" s="456" t="s">
        <v>696</v>
      </c>
      <c r="AA814" s="488"/>
      <c r="AB814" s="489"/>
    </row>
    <row r="815" spans="1:28" s="132" customFormat="1" ht="12.75" customHeight="1" x14ac:dyDescent="0.2">
      <c r="A815" s="340"/>
      <c r="B815" s="240"/>
      <c r="C815" s="241"/>
      <c r="D815" s="241"/>
      <c r="E815" s="241"/>
      <c r="F815" s="500" t="s">
        <v>431</v>
      </c>
      <c r="G815" s="181">
        <f>G286</f>
        <v>0</v>
      </c>
      <c r="H815" s="182">
        <f t="shared" ref="H815:V815" si="302">H286*VLOOKUP($F815,DCT,2,FALSE)</f>
        <v>0</v>
      </c>
      <c r="I815" s="171">
        <f t="shared" si="302"/>
        <v>0</v>
      </c>
      <c r="J815" s="171">
        <f t="shared" si="302"/>
        <v>0</v>
      </c>
      <c r="K815" s="188">
        <f t="shared" si="302"/>
        <v>0</v>
      </c>
      <c r="L815" s="172">
        <f t="shared" si="302"/>
        <v>0</v>
      </c>
      <c r="M815" s="183">
        <f t="shared" si="302"/>
        <v>0</v>
      </c>
      <c r="N815" s="173">
        <f t="shared" si="302"/>
        <v>0</v>
      </c>
      <c r="O815" s="173">
        <f t="shared" si="302"/>
        <v>0</v>
      </c>
      <c r="P815" s="173">
        <f t="shared" si="302"/>
        <v>0</v>
      </c>
      <c r="Q815" s="173">
        <f t="shared" si="302"/>
        <v>0</v>
      </c>
      <c r="R815" s="173">
        <f t="shared" si="302"/>
        <v>0</v>
      </c>
      <c r="S815" s="173">
        <f t="shared" si="302"/>
        <v>0</v>
      </c>
      <c r="T815" s="173">
        <f t="shared" si="302"/>
        <v>0</v>
      </c>
      <c r="U815" s="173">
        <f t="shared" si="302"/>
        <v>0</v>
      </c>
      <c r="V815" s="186">
        <f t="shared" si="302"/>
        <v>0</v>
      </c>
      <c r="W815" s="54">
        <f>G815-SUM(H815:V815)</f>
        <v>0</v>
      </c>
      <c r="X815" s="79"/>
      <c r="Y815" s="476" t="s">
        <v>695</v>
      </c>
      <c r="Z815" s="456" t="s">
        <v>696</v>
      </c>
      <c r="AA815" s="488"/>
      <c r="AB815" s="489"/>
    </row>
    <row r="816" spans="1:28" s="132" customFormat="1" ht="12.75" customHeight="1" x14ac:dyDescent="0.2">
      <c r="A816" s="340"/>
      <c r="B816" s="240"/>
      <c r="C816" s="241"/>
      <c r="D816" s="33" t="s">
        <v>433</v>
      </c>
      <c r="E816" s="33"/>
      <c r="F816" s="33"/>
      <c r="G816" s="76">
        <f>SUBTOTAL(9,G817:G818)</f>
        <v>0</v>
      </c>
      <c r="H816" s="187">
        <f>SUBTOTAL(9,H817:H818)</f>
        <v>0</v>
      </c>
      <c r="I816" s="186">
        <f t="shared" ref="I816:K816" si="303">SUBTOTAL(9,I817:I818)</f>
        <v>0</v>
      </c>
      <c r="J816" s="186">
        <f t="shared" si="303"/>
        <v>0</v>
      </c>
      <c r="K816" s="226">
        <f t="shared" si="303"/>
        <v>0</v>
      </c>
      <c r="L816" s="513"/>
      <c r="M816" s="514"/>
      <c r="N816" s="515"/>
      <c r="O816" s="515"/>
      <c r="P816" s="515"/>
      <c r="Q816" s="515"/>
      <c r="R816" s="515"/>
      <c r="S816" s="515"/>
      <c r="T816" s="515"/>
      <c r="U816" s="515"/>
      <c r="V816" s="515"/>
      <c r="W816" s="395"/>
      <c r="Y816" s="476" t="s">
        <v>698</v>
      </c>
      <c r="Z816" s="456" t="s">
        <v>696</v>
      </c>
      <c r="AA816" s="488"/>
      <c r="AB816" s="489"/>
    </row>
    <row r="817" spans="1:28" s="132" customFormat="1" ht="12.75" customHeight="1" outlineLevel="1" x14ac:dyDescent="0.2">
      <c r="A817" s="340"/>
      <c r="B817" s="240"/>
      <c r="C817" s="241"/>
      <c r="D817" s="241"/>
      <c r="E817" s="241"/>
      <c r="F817" s="168" t="s">
        <v>434</v>
      </c>
      <c r="G817" s="181">
        <f>G288</f>
        <v>0</v>
      </c>
      <c r="H817" s="225">
        <f t="shared" ref="H817:K818" si="304">H288*VLOOKUP($F817,DCT,2,FALSE)</f>
        <v>0</v>
      </c>
      <c r="I817" s="171">
        <f t="shared" si="304"/>
        <v>0</v>
      </c>
      <c r="J817" s="171">
        <f t="shared" si="304"/>
        <v>0</v>
      </c>
      <c r="K817" s="188">
        <f t="shared" si="304"/>
        <v>0</v>
      </c>
      <c r="L817" s="58"/>
      <c r="M817" s="43"/>
      <c r="N817" s="43"/>
      <c r="O817" s="43"/>
      <c r="P817" s="43"/>
      <c r="Q817" s="43"/>
      <c r="R817" s="43"/>
      <c r="S817" s="43"/>
      <c r="T817" s="43"/>
      <c r="U817" s="43"/>
      <c r="V817" s="46"/>
      <c r="W817" s="207"/>
      <c r="X817" s="79"/>
      <c r="Y817" s="476" t="s">
        <v>698</v>
      </c>
      <c r="Z817" s="456" t="s">
        <v>696</v>
      </c>
      <c r="AA817" s="488"/>
      <c r="AB817" s="489"/>
    </row>
    <row r="818" spans="1:28" s="132" customFormat="1" ht="12.75" customHeight="1" outlineLevel="1" x14ac:dyDescent="0.2">
      <c r="A818" s="340"/>
      <c r="B818" s="240"/>
      <c r="C818" s="241"/>
      <c r="D818" s="241"/>
      <c r="E818" s="241"/>
      <c r="F818" s="168" t="s">
        <v>436</v>
      </c>
      <c r="G818" s="181">
        <f>G289</f>
        <v>0</v>
      </c>
      <c r="H818" s="225">
        <f t="shared" si="304"/>
        <v>0</v>
      </c>
      <c r="I818" s="171">
        <f t="shared" si="304"/>
        <v>0</v>
      </c>
      <c r="J818" s="171">
        <f t="shared" si="304"/>
        <v>0</v>
      </c>
      <c r="K818" s="188">
        <f t="shared" si="304"/>
        <v>0</v>
      </c>
      <c r="L818" s="429"/>
      <c r="M818" s="437"/>
      <c r="N818" s="437"/>
      <c r="O818" s="437"/>
      <c r="P818" s="437"/>
      <c r="Q818" s="437"/>
      <c r="R818" s="437"/>
      <c r="S818" s="437"/>
      <c r="T818" s="437"/>
      <c r="U818" s="437"/>
      <c r="V818" s="424"/>
      <c r="W818" s="54"/>
      <c r="X818" s="79"/>
      <c r="Y818" s="522"/>
      <c r="AA818" s="488"/>
      <c r="AB818" s="489"/>
    </row>
    <row r="819" spans="1:28" s="132" customFormat="1" ht="12.75" customHeight="1" x14ac:dyDescent="0.2">
      <c r="A819" s="340"/>
      <c r="B819" s="240"/>
      <c r="C819" s="241"/>
      <c r="D819" s="33" t="s">
        <v>438</v>
      </c>
      <c r="E819" s="33"/>
      <c r="F819" s="548"/>
      <c r="G819" s="76">
        <f>SUBTOTAL(9,G820:G826)</f>
        <v>0</v>
      </c>
      <c r="H819" s="516">
        <f>SUBTOTAL(9,H820:H826)</f>
        <v>0</v>
      </c>
      <c r="I819" s="517">
        <f t="shared" ref="I819:V819" si="305">SUBTOTAL(9,I820:I826)</f>
        <v>0</v>
      </c>
      <c r="J819" s="517">
        <f t="shared" si="305"/>
        <v>0</v>
      </c>
      <c r="K819" s="518">
        <f t="shared" si="305"/>
        <v>0</v>
      </c>
      <c r="L819" s="43">
        <f t="shared" si="305"/>
        <v>0</v>
      </c>
      <c r="M819" s="43">
        <f t="shared" si="305"/>
        <v>0</v>
      </c>
      <c r="N819" s="43">
        <f t="shared" si="305"/>
        <v>0</v>
      </c>
      <c r="O819" s="43">
        <f t="shared" si="305"/>
        <v>0</v>
      </c>
      <c r="P819" s="43">
        <f t="shared" si="305"/>
        <v>0</v>
      </c>
      <c r="Q819" s="43">
        <f t="shared" si="305"/>
        <v>0</v>
      </c>
      <c r="R819" s="43">
        <f t="shared" si="305"/>
        <v>0</v>
      </c>
      <c r="S819" s="43">
        <f t="shared" si="305"/>
        <v>0</v>
      </c>
      <c r="T819" s="43">
        <f t="shared" si="305"/>
        <v>0</v>
      </c>
      <c r="U819" s="43">
        <f t="shared" si="305"/>
        <v>0</v>
      </c>
      <c r="V819" s="43">
        <f t="shared" si="305"/>
        <v>0</v>
      </c>
      <c r="W819" s="42">
        <f>SUBTOTAL(9,W820:W826)</f>
        <v>0</v>
      </c>
      <c r="Y819" s="457" t="s">
        <v>675</v>
      </c>
      <c r="Z819" s="485"/>
      <c r="AA819" s="489"/>
      <c r="AB819" s="489"/>
    </row>
    <row r="820" spans="1:28" s="132" customFormat="1" ht="12.75" customHeight="1" x14ac:dyDescent="0.2">
      <c r="A820" s="340"/>
      <c r="B820" s="240"/>
      <c r="C820" s="241"/>
      <c r="D820" s="241"/>
      <c r="E820" s="241"/>
      <c r="F820" s="500" t="s">
        <v>439</v>
      </c>
      <c r="G820" s="181">
        <f t="shared" ref="G820:G826" si="306">G291</f>
        <v>0</v>
      </c>
      <c r="H820" s="182">
        <f t="shared" ref="H820:V820" si="307">H291*VLOOKUP($F820,DCT,2,FALSE)</f>
        <v>0</v>
      </c>
      <c r="I820" s="171">
        <f t="shared" si="307"/>
        <v>0</v>
      </c>
      <c r="J820" s="171">
        <f t="shared" si="307"/>
        <v>0</v>
      </c>
      <c r="K820" s="188">
        <f t="shared" si="307"/>
        <v>0</v>
      </c>
      <c r="L820" s="172">
        <f t="shared" si="307"/>
        <v>0</v>
      </c>
      <c r="M820" s="183">
        <f t="shared" si="307"/>
        <v>0</v>
      </c>
      <c r="N820" s="173">
        <f t="shared" si="307"/>
        <v>0</v>
      </c>
      <c r="O820" s="173">
        <f t="shared" si="307"/>
        <v>0</v>
      </c>
      <c r="P820" s="173">
        <f t="shared" si="307"/>
        <v>0</v>
      </c>
      <c r="Q820" s="173">
        <f t="shared" si="307"/>
        <v>0</v>
      </c>
      <c r="R820" s="173">
        <f t="shared" si="307"/>
        <v>0</v>
      </c>
      <c r="S820" s="173">
        <f t="shared" si="307"/>
        <v>0</v>
      </c>
      <c r="T820" s="173">
        <f t="shared" si="307"/>
        <v>0</v>
      </c>
      <c r="U820" s="173">
        <f t="shared" si="307"/>
        <v>0</v>
      </c>
      <c r="V820" s="186">
        <f t="shared" si="307"/>
        <v>0</v>
      </c>
      <c r="W820" s="54">
        <f t="shared" ref="W820:W826" si="308">G820-SUM(H820:V820)</f>
        <v>0</v>
      </c>
      <c r="X820" s="79"/>
      <c r="Y820" s="476" t="s">
        <v>695</v>
      </c>
      <c r="Z820" s="456" t="s">
        <v>696</v>
      </c>
      <c r="AA820" s="488"/>
      <c r="AB820" s="489"/>
    </row>
    <row r="821" spans="1:28" s="132" customFormat="1" ht="12.75" customHeight="1" x14ac:dyDescent="0.2">
      <c r="A821" s="340"/>
      <c r="B821" s="240"/>
      <c r="C821" s="241"/>
      <c r="D821" s="241"/>
      <c r="E821" s="241"/>
      <c r="F821" s="500" t="s">
        <v>441</v>
      </c>
      <c r="G821" s="181">
        <f t="shared" si="306"/>
        <v>0</v>
      </c>
      <c r="H821" s="182">
        <f t="shared" ref="H821:V821" si="309">H292*VLOOKUP($F821,DCT,2,FALSE)</f>
        <v>0</v>
      </c>
      <c r="I821" s="171">
        <f t="shared" si="309"/>
        <v>0</v>
      </c>
      <c r="J821" s="171">
        <f t="shared" si="309"/>
        <v>0</v>
      </c>
      <c r="K821" s="188">
        <f t="shared" si="309"/>
        <v>0</v>
      </c>
      <c r="L821" s="172">
        <f t="shared" si="309"/>
        <v>0</v>
      </c>
      <c r="M821" s="183">
        <f t="shared" si="309"/>
        <v>0</v>
      </c>
      <c r="N821" s="173">
        <f t="shared" si="309"/>
        <v>0</v>
      </c>
      <c r="O821" s="173">
        <f t="shared" si="309"/>
        <v>0</v>
      </c>
      <c r="P821" s="173">
        <f t="shared" si="309"/>
        <v>0</v>
      </c>
      <c r="Q821" s="173">
        <f t="shared" si="309"/>
        <v>0</v>
      </c>
      <c r="R821" s="173">
        <f t="shared" si="309"/>
        <v>0</v>
      </c>
      <c r="S821" s="173">
        <f t="shared" si="309"/>
        <v>0</v>
      </c>
      <c r="T821" s="173">
        <f t="shared" si="309"/>
        <v>0</v>
      </c>
      <c r="U821" s="173">
        <f t="shared" si="309"/>
        <v>0</v>
      </c>
      <c r="V821" s="186">
        <f t="shared" si="309"/>
        <v>0</v>
      </c>
      <c r="W821" s="54">
        <f t="shared" si="308"/>
        <v>0</v>
      </c>
      <c r="X821" s="79"/>
      <c r="Y821" s="476" t="s">
        <v>695</v>
      </c>
      <c r="Z821" s="456" t="s">
        <v>696</v>
      </c>
      <c r="AA821" s="488"/>
      <c r="AB821" s="489"/>
    </row>
    <row r="822" spans="1:28" s="132" customFormat="1" ht="12.75" customHeight="1" x14ac:dyDescent="0.2">
      <c r="A822" s="340"/>
      <c r="B822" s="240"/>
      <c r="C822" s="241"/>
      <c r="D822" s="241"/>
      <c r="E822" s="241"/>
      <c r="F822" s="500" t="s">
        <v>443</v>
      </c>
      <c r="G822" s="181">
        <f t="shared" si="306"/>
        <v>0</v>
      </c>
      <c r="H822" s="182">
        <f t="shared" ref="H822:V822" si="310">H293*VLOOKUP($F822,DCT,2,FALSE)</f>
        <v>0</v>
      </c>
      <c r="I822" s="171">
        <f t="shared" si="310"/>
        <v>0</v>
      </c>
      <c r="J822" s="171">
        <f t="shared" si="310"/>
        <v>0</v>
      </c>
      <c r="K822" s="188">
        <f t="shared" si="310"/>
        <v>0</v>
      </c>
      <c r="L822" s="172">
        <f t="shared" si="310"/>
        <v>0</v>
      </c>
      <c r="M822" s="183">
        <f t="shared" si="310"/>
        <v>0</v>
      </c>
      <c r="N822" s="173">
        <f t="shared" si="310"/>
        <v>0</v>
      </c>
      <c r="O822" s="173">
        <f t="shared" si="310"/>
        <v>0</v>
      </c>
      <c r="P822" s="173">
        <f t="shared" si="310"/>
        <v>0</v>
      </c>
      <c r="Q822" s="173">
        <f t="shared" si="310"/>
        <v>0</v>
      </c>
      <c r="R822" s="173">
        <f t="shared" si="310"/>
        <v>0</v>
      </c>
      <c r="S822" s="173">
        <f t="shared" si="310"/>
        <v>0</v>
      </c>
      <c r="T822" s="173">
        <f t="shared" si="310"/>
        <v>0</v>
      </c>
      <c r="U822" s="173">
        <f t="shared" si="310"/>
        <v>0</v>
      </c>
      <c r="V822" s="186">
        <f t="shared" si="310"/>
        <v>0</v>
      </c>
      <c r="W822" s="54">
        <f t="shared" si="308"/>
        <v>0</v>
      </c>
      <c r="X822" s="79"/>
      <c r="Y822" s="476" t="s">
        <v>695</v>
      </c>
      <c r="Z822" s="456" t="s">
        <v>696</v>
      </c>
      <c r="AA822" s="488"/>
      <c r="AB822" s="489"/>
    </row>
    <row r="823" spans="1:28" s="132" customFormat="1" ht="12.75" customHeight="1" x14ac:dyDescent="0.2">
      <c r="A823" s="340"/>
      <c r="B823" s="240"/>
      <c r="C823" s="241"/>
      <c r="D823" s="241"/>
      <c r="E823" s="241"/>
      <c r="F823" s="500" t="s">
        <v>445</v>
      </c>
      <c r="G823" s="181">
        <f t="shared" si="306"/>
        <v>0</v>
      </c>
      <c r="H823" s="182">
        <f t="shared" ref="H823:V823" si="311">H294*VLOOKUP($F823,DCT,2,FALSE)</f>
        <v>0</v>
      </c>
      <c r="I823" s="171">
        <f t="shared" si="311"/>
        <v>0</v>
      </c>
      <c r="J823" s="171">
        <f t="shared" si="311"/>
        <v>0</v>
      </c>
      <c r="K823" s="188">
        <f t="shared" si="311"/>
        <v>0</v>
      </c>
      <c r="L823" s="172">
        <f t="shared" si="311"/>
        <v>0</v>
      </c>
      <c r="M823" s="183">
        <f t="shared" si="311"/>
        <v>0</v>
      </c>
      <c r="N823" s="173">
        <f t="shared" si="311"/>
        <v>0</v>
      </c>
      <c r="O823" s="173">
        <f t="shared" si="311"/>
        <v>0</v>
      </c>
      <c r="P823" s="173">
        <f t="shared" si="311"/>
        <v>0</v>
      </c>
      <c r="Q823" s="173">
        <f t="shared" si="311"/>
        <v>0</v>
      </c>
      <c r="R823" s="173">
        <f t="shared" si="311"/>
        <v>0</v>
      </c>
      <c r="S823" s="173">
        <f t="shared" si="311"/>
        <v>0</v>
      </c>
      <c r="T823" s="173">
        <f t="shared" si="311"/>
        <v>0</v>
      </c>
      <c r="U823" s="173">
        <f t="shared" si="311"/>
        <v>0</v>
      </c>
      <c r="V823" s="186">
        <f t="shared" si="311"/>
        <v>0</v>
      </c>
      <c r="W823" s="54">
        <f t="shared" si="308"/>
        <v>0</v>
      </c>
      <c r="X823" s="79"/>
      <c r="Y823" s="476" t="s">
        <v>695</v>
      </c>
      <c r="Z823" s="456" t="s">
        <v>696</v>
      </c>
      <c r="AA823" s="488"/>
      <c r="AB823" s="489"/>
    </row>
    <row r="824" spans="1:28" s="132" customFormat="1" ht="12.75" customHeight="1" x14ac:dyDescent="0.2">
      <c r="A824" s="340"/>
      <c r="B824" s="240"/>
      <c r="C824" s="241"/>
      <c r="D824" s="241"/>
      <c r="E824" s="241"/>
      <c r="F824" s="500" t="s">
        <v>447</v>
      </c>
      <c r="G824" s="181">
        <f t="shared" si="306"/>
        <v>0</v>
      </c>
      <c r="H824" s="182">
        <f t="shared" ref="H824:K826" si="312">H295*VLOOKUP($F824,DCT,2,FALSE)</f>
        <v>0</v>
      </c>
      <c r="I824" s="171">
        <f t="shared" si="312"/>
        <v>0</v>
      </c>
      <c r="J824" s="171">
        <f t="shared" si="312"/>
        <v>0</v>
      </c>
      <c r="K824" s="188">
        <f t="shared" si="312"/>
        <v>0</v>
      </c>
      <c r="L824" s="187"/>
      <c r="M824" s="186"/>
      <c r="N824" s="186"/>
      <c r="O824" s="186"/>
      <c r="P824" s="186"/>
      <c r="Q824" s="186"/>
      <c r="R824" s="186"/>
      <c r="S824" s="186"/>
      <c r="T824" s="186"/>
      <c r="U824" s="186"/>
      <c r="V824" s="226"/>
      <c r="W824" s="54"/>
      <c r="X824" s="79"/>
      <c r="Y824" s="476" t="s">
        <v>698</v>
      </c>
      <c r="Z824" s="456" t="s">
        <v>696</v>
      </c>
      <c r="AA824" s="488"/>
      <c r="AB824" s="489"/>
    </row>
    <row r="825" spans="1:28" s="132" customFormat="1" ht="12.75" customHeight="1" x14ac:dyDescent="0.2">
      <c r="A825" s="340"/>
      <c r="B825" s="240"/>
      <c r="C825" s="241"/>
      <c r="D825" s="241"/>
      <c r="E825" s="241"/>
      <c r="F825" s="500" t="s">
        <v>449</v>
      </c>
      <c r="G825" s="181">
        <f t="shared" si="306"/>
        <v>0</v>
      </c>
      <c r="H825" s="182">
        <f t="shared" si="312"/>
        <v>0</v>
      </c>
      <c r="I825" s="171">
        <f t="shared" si="312"/>
        <v>0</v>
      </c>
      <c r="J825" s="171">
        <f t="shared" si="312"/>
        <v>0</v>
      </c>
      <c r="K825" s="188">
        <f t="shared" si="312"/>
        <v>0</v>
      </c>
      <c r="L825" s="172">
        <f t="shared" ref="L825:V825" si="313">L296*VLOOKUP($F825,DCT,2,FALSE)</f>
        <v>0</v>
      </c>
      <c r="M825" s="183">
        <f t="shared" si="313"/>
        <v>0</v>
      </c>
      <c r="N825" s="173">
        <f t="shared" si="313"/>
        <v>0</v>
      </c>
      <c r="O825" s="173">
        <f t="shared" si="313"/>
        <v>0</v>
      </c>
      <c r="P825" s="173">
        <f t="shared" si="313"/>
        <v>0</v>
      </c>
      <c r="Q825" s="173">
        <f t="shared" si="313"/>
        <v>0</v>
      </c>
      <c r="R825" s="173">
        <f t="shared" si="313"/>
        <v>0</v>
      </c>
      <c r="S825" s="173">
        <f t="shared" si="313"/>
        <v>0</v>
      </c>
      <c r="T825" s="173">
        <f t="shared" si="313"/>
        <v>0</v>
      </c>
      <c r="U825" s="173">
        <f t="shared" si="313"/>
        <v>0</v>
      </c>
      <c r="V825" s="186">
        <f t="shared" si="313"/>
        <v>0</v>
      </c>
      <c r="W825" s="54">
        <f t="shared" si="308"/>
        <v>0</v>
      </c>
      <c r="X825" s="79"/>
      <c r="Y825" s="476" t="s">
        <v>695</v>
      </c>
      <c r="Z825" s="456" t="s">
        <v>696</v>
      </c>
      <c r="AA825" s="488"/>
      <c r="AB825" s="489"/>
    </row>
    <row r="826" spans="1:28" s="132" customFormat="1" ht="12.75" customHeight="1" x14ac:dyDescent="0.2">
      <c r="A826" s="340"/>
      <c r="B826" s="240"/>
      <c r="C826" s="241"/>
      <c r="D826" s="241"/>
      <c r="E826" s="241"/>
      <c r="F826" s="500" t="s">
        <v>451</v>
      </c>
      <c r="G826" s="181">
        <f t="shared" si="306"/>
        <v>0</v>
      </c>
      <c r="H826" s="182">
        <f t="shared" si="312"/>
        <v>0</v>
      </c>
      <c r="I826" s="171">
        <f t="shared" si="312"/>
        <v>0</v>
      </c>
      <c r="J826" s="171">
        <f t="shared" si="312"/>
        <v>0</v>
      </c>
      <c r="K826" s="188">
        <f t="shared" si="312"/>
        <v>0</v>
      </c>
      <c r="L826" s="172">
        <f t="shared" ref="L826:V826" si="314">L297*VLOOKUP($F826,DCT,2,FALSE)</f>
        <v>0</v>
      </c>
      <c r="M826" s="183">
        <f t="shared" si="314"/>
        <v>0</v>
      </c>
      <c r="N826" s="173">
        <f t="shared" si="314"/>
        <v>0</v>
      </c>
      <c r="O826" s="173">
        <f t="shared" si="314"/>
        <v>0</v>
      </c>
      <c r="P826" s="173">
        <f t="shared" si="314"/>
        <v>0</v>
      </c>
      <c r="Q826" s="173">
        <f t="shared" si="314"/>
        <v>0</v>
      </c>
      <c r="R826" s="173">
        <f t="shared" si="314"/>
        <v>0</v>
      </c>
      <c r="S826" s="173">
        <f t="shared" si="314"/>
        <v>0</v>
      </c>
      <c r="T826" s="173">
        <f t="shared" si="314"/>
        <v>0</v>
      </c>
      <c r="U826" s="173">
        <f t="shared" si="314"/>
        <v>0</v>
      </c>
      <c r="V826" s="186">
        <f t="shared" si="314"/>
        <v>0</v>
      </c>
      <c r="W826" s="54">
        <f t="shared" si="308"/>
        <v>0</v>
      </c>
      <c r="X826" s="79"/>
      <c r="Y826" s="476" t="s">
        <v>695</v>
      </c>
      <c r="Z826" s="456" t="s">
        <v>696</v>
      </c>
      <c r="AA826" s="488"/>
      <c r="AB826" s="489"/>
    </row>
    <row r="827" spans="1:28" s="132" customFormat="1" ht="12.75" customHeight="1" x14ac:dyDescent="0.2">
      <c r="A827" s="340"/>
      <c r="B827" s="240"/>
      <c r="C827" s="241"/>
      <c r="D827" s="33" t="s">
        <v>453</v>
      </c>
      <c r="E827" s="33"/>
      <c r="F827" s="548"/>
      <c r="G827" s="76">
        <f>SUBTOTAL(9,G828:G829)</f>
        <v>0</v>
      </c>
      <c r="H827" s="43">
        <f>SUBTOTAL(9,H828:H829)</f>
        <v>0</v>
      </c>
      <c r="I827" s="73">
        <f t="shared" ref="I827:V827" si="315">SUBTOTAL(9,I828:I829)</f>
        <v>0</v>
      </c>
      <c r="J827" s="73">
        <f t="shared" si="315"/>
        <v>0</v>
      </c>
      <c r="K827" s="74">
        <f t="shared" si="315"/>
        <v>0</v>
      </c>
      <c r="L827" s="43">
        <f t="shared" si="315"/>
        <v>0</v>
      </c>
      <c r="M827" s="43">
        <f t="shared" si="315"/>
        <v>0</v>
      </c>
      <c r="N827" s="43">
        <f t="shared" si="315"/>
        <v>0</v>
      </c>
      <c r="O827" s="43">
        <f t="shared" si="315"/>
        <v>0</v>
      </c>
      <c r="P827" s="43">
        <f t="shared" si="315"/>
        <v>0</v>
      </c>
      <c r="Q827" s="43">
        <f t="shared" si="315"/>
        <v>0</v>
      </c>
      <c r="R827" s="43">
        <f t="shared" si="315"/>
        <v>0</v>
      </c>
      <c r="S827" s="43">
        <f t="shared" si="315"/>
        <v>0</v>
      </c>
      <c r="T827" s="43">
        <f t="shared" si="315"/>
        <v>0</v>
      </c>
      <c r="U827" s="43">
        <f t="shared" si="315"/>
        <v>0</v>
      </c>
      <c r="V827" s="43">
        <f t="shared" si="315"/>
        <v>0</v>
      </c>
      <c r="W827" s="42">
        <f>SUBTOTAL(9,W828:W829)</f>
        <v>0</v>
      </c>
      <c r="Y827" s="457" t="s">
        <v>675</v>
      </c>
      <c r="Z827" s="485"/>
      <c r="AA827" s="489"/>
      <c r="AB827" s="489"/>
    </row>
    <row r="828" spans="1:28" s="132" customFormat="1" ht="12.75" customHeight="1" x14ac:dyDescent="0.2">
      <c r="A828" s="340"/>
      <c r="B828" s="240"/>
      <c r="C828" s="241"/>
      <c r="D828" s="241"/>
      <c r="E828" s="241"/>
      <c r="F828" s="500" t="s">
        <v>454</v>
      </c>
      <c r="G828" s="181">
        <f>G299</f>
        <v>0</v>
      </c>
      <c r="H828" s="182">
        <f t="shared" ref="H828:V828" si="316">H299*VLOOKUP($F828,DCT,2,FALSE)</f>
        <v>0</v>
      </c>
      <c r="I828" s="171">
        <f t="shared" si="316"/>
        <v>0</v>
      </c>
      <c r="J828" s="171">
        <f t="shared" si="316"/>
        <v>0</v>
      </c>
      <c r="K828" s="188">
        <f t="shared" si="316"/>
        <v>0</v>
      </c>
      <c r="L828" s="172">
        <f t="shared" si="316"/>
        <v>0</v>
      </c>
      <c r="M828" s="183">
        <f t="shared" si="316"/>
        <v>0</v>
      </c>
      <c r="N828" s="173">
        <f t="shared" si="316"/>
        <v>0</v>
      </c>
      <c r="O828" s="173">
        <f t="shared" si="316"/>
        <v>0</v>
      </c>
      <c r="P828" s="173">
        <f t="shared" si="316"/>
        <v>0</v>
      </c>
      <c r="Q828" s="173">
        <f t="shared" si="316"/>
        <v>0</v>
      </c>
      <c r="R828" s="173">
        <f t="shared" si="316"/>
        <v>0</v>
      </c>
      <c r="S828" s="173">
        <f t="shared" si="316"/>
        <v>0</v>
      </c>
      <c r="T828" s="173">
        <f t="shared" si="316"/>
        <v>0</v>
      </c>
      <c r="U828" s="173">
        <f t="shared" si="316"/>
        <v>0</v>
      </c>
      <c r="V828" s="186">
        <f t="shared" si="316"/>
        <v>0</v>
      </c>
      <c r="W828" s="54">
        <f>G828-SUM(H828:V828)</f>
        <v>0</v>
      </c>
      <c r="X828" s="79"/>
      <c r="Y828" s="476" t="s">
        <v>695</v>
      </c>
      <c r="Z828" s="456" t="s">
        <v>696</v>
      </c>
      <c r="AA828" s="488"/>
      <c r="AB828" s="489"/>
    </row>
    <row r="829" spans="1:28" s="132" customFormat="1" ht="12.75" customHeight="1" x14ac:dyDescent="0.2">
      <c r="A829" s="340"/>
      <c r="B829" s="240"/>
      <c r="C829" s="241"/>
      <c r="D829" s="241"/>
      <c r="E829" s="241"/>
      <c r="F829" s="500" t="s">
        <v>456</v>
      </c>
      <c r="G829" s="181">
        <f>G300</f>
        <v>0</v>
      </c>
      <c r="H829" s="182">
        <f t="shared" ref="H829:V829" si="317">H300*VLOOKUP($F829,DCT,2,FALSE)</f>
        <v>0</v>
      </c>
      <c r="I829" s="171">
        <f t="shared" si="317"/>
        <v>0</v>
      </c>
      <c r="J829" s="171">
        <f t="shared" si="317"/>
        <v>0</v>
      </c>
      <c r="K829" s="188">
        <f t="shared" si="317"/>
        <v>0</v>
      </c>
      <c r="L829" s="172">
        <f t="shared" si="317"/>
        <v>0</v>
      </c>
      <c r="M829" s="183">
        <f t="shared" si="317"/>
        <v>0</v>
      </c>
      <c r="N829" s="173">
        <f t="shared" si="317"/>
        <v>0</v>
      </c>
      <c r="O829" s="173">
        <f t="shared" si="317"/>
        <v>0</v>
      </c>
      <c r="P829" s="173">
        <f t="shared" si="317"/>
        <v>0</v>
      </c>
      <c r="Q829" s="173">
        <f t="shared" si="317"/>
        <v>0</v>
      </c>
      <c r="R829" s="173">
        <f t="shared" si="317"/>
        <v>0</v>
      </c>
      <c r="S829" s="173">
        <f t="shared" si="317"/>
        <v>0</v>
      </c>
      <c r="T829" s="173">
        <f t="shared" si="317"/>
        <v>0</v>
      </c>
      <c r="U829" s="173">
        <f t="shared" si="317"/>
        <v>0</v>
      </c>
      <c r="V829" s="186">
        <f t="shared" si="317"/>
        <v>0</v>
      </c>
      <c r="W829" s="54">
        <f>G829-SUM(H829:V829)</f>
        <v>0</v>
      </c>
      <c r="X829" s="79"/>
      <c r="Y829" s="476" t="s">
        <v>695</v>
      </c>
      <c r="Z829" s="456" t="s">
        <v>696</v>
      </c>
      <c r="AA829" s="488"/>
      <c r="AB829" s="489"/>
    </row>
    <row r="830" spans="1:28" s="132" customFormat="1" ht="12.75" customHeight="1" x14ac:dyDescent="0.2">
      <c r="A830" s="340"/>
      <c r="B830" s="240"/>
      <c r="C830" s="241"/>
      <c r="D830" s="33" t="s">
        <v>458</v>
      </c>
      <c r="E830" s="241"/>
      <c r="F830" s="241"/>
      <c r="G830" s="76">
        <f>SUBTOTAL(9,G831)</f>
        <v>0</v>
      </c>
      <c r="H830" s="43">
        <f>SUBTOTAL(9,H831)</f>
        <v>0</v>
      </c>
      <c r="I830" s="73">
        <f t="shared" ref="I830:V830" si="318">SUBTOTAL(9,I831)</f>
        <v>0</v>
      </c>
      <c r="J830" s="73">
        <f t="shared" si="318"/>
        <v>0</v>
      </c>
      <c r="K830" s="74">
        <f t="shared" si="318"/>
        <v>0</v>
      </c>
      <c r="L830" s="43">
        <f t="shared" si="318"/>
        <v>0</v>
      </c>
      <c r="M830" s="43">
        <f t="shared" si="318"/>
        <v>0</v>
      </c>
      <c r="N830" s="43">
        <f t="shared" si="318"/>
        <v>0</v>
      </c>
      <c r="O830" s="43">
        <f t="shared" si="318"/>
        <v>0</v>
      </c>
      <c r="P830" s="43">
        <f t="shared" si="318"/>
        <v>0</v>
      </c>
      <c r="Q830" s="43">
        <f t="shared" si="318"/>
        <v>0</v>
      </c>
      <c r="R830" s="43">
        <f t="shared" si="318"/>
        <v>0</v>
      </c>
      <c r="S830" s="43">
        <f t="shared" si="318"/>
        <v>0</v>
      </c>
      <c r="T830" s="43">
        <f t="shared" si="318"/>
        <v>0</v>
      </c>
      <c r="U830" s="43">
        <f t="shared" si="318"/>
        <v>0</v>
      </c>
      <c r="V830" s="43">
        <f t="shared" si="318"/>
        <v>0</v>
      </c>
      <c r="W830" s="54">
        <f>SUBTOTAL(9,W831)</f>
        <v>0</v>
      </c>
      <c r="Y830" s="457" t="s">
        <v>675</v>
      </c>
      <c r="Z830" s="485"/>
      <c r="AA830" s="489"/>
      <c r="AB830" s="489"/>
    </row>
    <row r="831" spans="1:28" s="132" customFormat="1" ht="12.75" customHeight="1" x14ac:dyDescent="0.2">
      <c r="A831" s="340"/>
      <c r="B831" s="240"/>
      <c r="C831" s="241"/>
      <c r="D831" s="241"/>
      <c r="E831" s="241"/>
      <c r="F831" s="500" t="s">
        <v>459</v>
      </c>
      <c r="G831" s="181">
        <f>G302</f>
        <v>0</v>
      </c>
      <c r="H831" s="182">
        <f t="shared" ref="H831:V831" si="319">H302*VLOOKUP($F831,DCT,2,FALSE)</f>
        <v>0</v>
      </c>
      <c r="I831" s="171">
        <f t="shared" si="319"/>
        <v>0</v>
      </c>
      <c r="J831" s="171">
        <f t="shared" si="319"/>
        <v>0</v>
      </c>
      <c r="K831" s="188">
        <f t="shared" si="319"/>
        <v>0</v>
      </c>
      <c r="L831" s="172">
        <f t="shared" si="319"/>
        <v>0</v>
      </c>
      <c r="M831" s="183">
        <f t="shared" si="319"/>
        <v>0</v>
      </c>
      <c r="N831" s="173">
        <f t="shared" si="319"/>
        <v>0</v>
      </c>
      <c r="O831" s="173">
        <f t="shared" si="319"/>
        <v>0</v>
      </c>
      <c r="P831" s="173">
        <f t="shared" si="319"/>
        <v>0</v>
      </c>
      <c r="Q831" s="173">
        <f t="shared" si="319"/>
        <v>0</v>
      </c>
      <c r="R831" s="173">
        <f t="shared" si="319"/>
        <v>0</v>
      </c>
      <c r="S831" s="173">
        <f t="shared" si="319"/>
        <v>0</v>
      </c>
      <c r="T831" s="173">
        <f t="shared" si="319"/>
        <v>0</v>
      </c>
      <c r="U831" s="173">
        <f t="shared" si="319"/>
        <v>0</v>
      </c>
      <c r="V831" s="186">
        <f t="shared" si="319"/>
        <v>0</v>
      </c>
      <c r="W831" s="54">
        <f>G831-SUM(H831:V831)</f>
        <v>0</v>
      </c>
      <c r="X831" s="79"/>
      <c r="Y831" s="476" t="s">
        <v>695</v>
      </c>
      <c r="Z831" s="456" t="s">
        <v>696</v>
      </c>
      <c r="AA831" s="488"/>
      <c r="AB831" s="489"/>
    </row>
    <row r="832" spans="1:28" outlineLevel="1" x14ac:dyDescent="0.2">
      <c r="A832" s="340"/>
      <c r="B832" s="35"/>
      <c r="C832" s="34"/>
      <c r="D832" s="33"/>
      <c r="E832" s="71"/>
      <c r="F832" s="34"/>
      <c r="G832" s="504"/>
      <c r="H832" s="77"/>
      <c r="I832" s="73"/>
      <c r="J832" s="73"/>
      <c r="K832" s="74"/>
      <c r="L832" s="43"/>
      <c r="M832" s="43"/>
      <c r="N832" s="43"/>
      <c r="O832" s="43"/>
      <c r="P832" s="43"/>
      <c r="Q832" s="43"/>
      <c r="R832" s="43"/>
      <c r="S832" s="43"/>
      <c r="T832" s="43"/>
      <c r="U832" s="43"/>
      <c r="V832" s="43"/>
      <c r="W832" s="42"/>
      <c r="Y832" s="487"/>
      <c r="Z832" s="487"/>
      <c r="AA832" s="489"/>
      <c r="AB832" s="489"/>
    </row>
    <row r="833" spans="1:16381" outlineLevel="1" x14ac:dyDescent="0.2">
      <c r="A833" s="340"/>
      <c r="B833" s="35"/>
      <c r="C833" s="33" t="s">
        <v>461</v>
      </c>
      <c r="D833" s="33"/>
      <c r="E833" s="71"/>
      <c r="F833" s="34"/>
      <c r="G833" s="504">
        <f>SUBTOTAL(9,G834:G836)</f>
        <v>0</v>
      </c>
      <c r="H833" s="77">
        <f t="shared" ref="H833:W833" si="320">SUBTOTAL(9,H834:H836)</f>
        <v>0</v>
      </c>
      <c r="I833" s="73">
        <f t="shared" si="320"/>
        <v>0</v>
      </c>
      <c r="J833" s="73">
        <f t="shared" si="320"/>
        <v>0</v>
      </c>
      <c r="K833" s="74">
        <f t="shared" si="320"/>
        <v>0</v>
      </c>
      <c r="L833" s="43">
        <f t="shared" si="320"/>
        <v>0</v>
      </c>
      <c r="M833" s="43">
        <f t="shared" si="320"/>
        <v>0</v>
      </c>
      <c r="N833" s="43">
        <f t="shared" si="320"/>
        <v>0</v>
      </c>
      <c r="O833" s="43">
        <f t="shared" si="320"/>
        <v>0</v>
      </c>
      <c r="P833" s="43">
        <f t="shared" si="320"/>
        <v>0</v>
      </c>
      <c r="Q833" s="43">
        <f t="shared" si="320"/>
        <v>0</v>
      </c>
      <c r="R833" s="43">
        <f t="shared" si="320"/>
        <v>0</v>
      </c>
      <c r="S833" s="43">
        <f t="shared" si="320"/>
        <v>0</v>
      </c>
      <c r="T833" s="43">
        <f t="shared" si="320"/>
        <v>0</v>
      </c>
      <c r="U833" s="43">
        <f t="shared" si="320"/>
        <v>0</v>
      </c>
      <c r="V833" s="43">
        <f t="shared" si="320"/>
        <v>0</v>
      </c>
      <c r="W833" s="42">
        <f t="shared" si="320"/>
        <v>0</v>
      </c>
      <c r="Y833" s="491"/>
      <c r="Z833" s="491"/>
      <c r="AA833" s="489"/>
      <c r="AB833" s="489"/>
    </row>
    <row r="834" spans="1:16381" outlineLevel="1" x14ac:dyDescent="0.2">
      <c r="A834" s="340"/>
      <c r="B834" s="35"/>
      <c r="C834" s="34"/>
      <c r="D834" s="33"/>
      <c r="E834" s="71"/>
      <c r="F834" s="500" t="s">
        <v>194</v>
      </c>
      <c r="G834" s="505">
        <f t="shared" ref="G834:G836" si="321">G305</f>
        <v>0</v>
      </c>
      <c r="H834" s="506">
        <f t="shared" ref="H834:V834" si="322">H305*VLOOKUP($F834,DCT,2,FALSE)</f>
        <v>0</v>
      </c>
      <c r="I834" s="507">
        <f t="shared" si="322"/>
        <v>0</v>
      </c>
      <c r="J834" s="507">
        <f t="shared" si="322"/>
        <v>0</v>
      </c>
      <c r="K834" s="508">
        <f t="shared" si="322"/>
        <v>0</v>
      </c>
      <c r="L834" s="509">
        <f t="shared" si="322"/>
        <v>0</v>
      </c>
      <c r="M834" s="510">
        <f t="shared" si="322"/>
        <v>0</v>
      </c>
      <c r="N834" s="507">
        <f t="shared" si="322"/>
        <v>0</v>
      </c>
      <c r="O834" s="507">
        <f t="shared" si="322"/>
        <v>0</v>
      </c>
      <c r="P834" s="507">
        <f t="shared" si="322"/>
        <v>0</v>
      </c>
      <c r="Q834" s="507">
        <f t="shared" si="322"/>
        <v>0</v>
      </c>
      <c r="R834" s="507">
        <f t="shared" si="322"/>
        <v>0</v>
      </c>
      <c r="S834" s="507">
        <f t="shared" si="322"/>
        <v>0</v>
      </c>
      <c r="T834" s="507">
        <f t="shared" si="322"/>
        <v>0</v>
      </c>
      <c r="U834" s="507">
        <f t="shared" si="322"/>
        <v>0</v>
      </c>
      <c r="V834" s="511">
        <f t="shared" si="322"/>
        <v>0</v>
      </c>
      <c r="W834" s="505">
        <f t="shared" ref="W834:W836" si="323">G834-SUM(H834:V834)</f>
        <v>0</v>
      </c>
      <c r="Y834" s="476" t="s">
        <v>695</v>
      </c>
      <c r="Z834" s="456" t="s">
        <v>696</v>
      </c>
      <c r="AA834" s="488"/>
      <c r="AB834" s="489"/>
    </row>
    <row r="835" spans="1:16381" outlineLevel="1" x14ac:dyDescent="0.2">
      <c r="A835" s="340"/>
      <c r="B835" s="35"/>
      <c r="C835" s="34"/>
      <c r="D835" s="33"/>
      <c r="E835" s="71"/>
      <c r="F835" s="500" t="s">
        <v>196</v>
      </c>
      <c r="G835" s="505">
        <f t="shared" si="321"/>
        <v>0</v>
      </c>
      <c r="H835" s="506">
        <f t="shared" ref="H835:V835" si="324">H306*VLOOKUP($F835,DCT,2,FALSE)</f>
        <v>0</v>
      </c>
      <c r="I835" s="507">
        <f t="shared" si="324"/>
        <v>0</v>
      </c>
      <c r="J835" s="507">
        <f t="shared" si="324"/>
        <v>0</v>
      </c>
      <c r="K835" s="508">
        <f t="shared" si="324"/>
        <v>0</v>
      </c>
      <c r="L835" s="509">
        <f t="shared" si="324"/>
        <v>0</v>
      </c>
      <c r="M835" s="510">
        <f t="shared" si="324"/>
        <v>0</v>
      </c>
      <c r="N835" s="507">
        <f t="shared" si="324"/>
        <v>0</v>
      </c>
      <c r="O835" s="507">
        <f t="shared" si="324"/>
        <v>0</v>
      </c>
      <c r="P835" s="507">
        <f t="shared" si="324"/>
        <v>0</v>
      </c>
      <c r="Q835" s="507">
        <f t="shared" si="324"/>
        <v>0</v>
      </c>
      <c r="R835" s="507">
        <f t="shared" si="324"/>
        <v>0</v>
      </c>
      <c r="S835" s="507">
        <f t="shared" si="324"/>
        <v>0</v>
      </c>
      <c r="T835" s="507">
        <f t="shared" si="324"/>
        <v>0</v>
      </c>
      <c r="U835" s="507">
        <f t="shared" si="324"/>
        <v>0</v>
      </c>
      <c r="V835" s="511">
        <f t="shared" si="324"/>
        <v>0</v>
      </c>
      <c r="W835" s="505">
        <f t="shared" si="323"/>
        <v>0</v>
      </c>
      <c r="Y835" s="476" t="s">
        <v>695</v>
      </c>
      <c r="Z835" s="456" t="s">
        <v>696</v>
      </c>
      <c r="AA835" s="488"/>
      <c r="AB835" s="489"/>
    </row>
    <row r="836" spans="1:16381" outlineLevel="1" x14ac:dyDescent="0.2">
      <c r="A836" s="340"/>
      <c r="B836" s="35"/>
      <c r="C836" s="34"/>
      <c r="D836" s="33"/>
      <c r="E836" s="71"/>
      <c r="F836" s="500" t="s">
        <v>197</v>
      </c>
      <c r="G836" s="505">
        <f t="shared" si="321"/>
        <v>0</v>
      </c>
      <c r="H836" s="506">
        <f t="shared" ref="H836:V836" si="325">H307*VLOOKUP($F836,DCT,2,FALSE)</f>
        <v>0</v>
      </c>
      <c r="I836" s="507">
        <f t="shared" si="325"/>
        <v>0</v>
      </c>
      <c r="J836" s="507">
        <f t="shared" si="325"/>
        <v>0</v>
      </c>
      <c r="K836" s="508">
        <f t="shared" si="325"/>
        <v>0</v>
      </c>
      <c r="L836" s="509">
        <f t="shared" si="325"/>
        <v>0</v>
      </c>
      <c r="M836" s="510">
        <f t="shared" si="325"/>
        <v>0</v>
      </c>
      <c r="N836" s="507">
        <f t="shared" si="325"/>
        <v>0</v>
      </c>
      <c r="O836" s="507">
        <f t="shared" si="325"/>
        <v>0</v>
      </c>
      <c r="P836" s="507">
        <f t="shared" si="325"/>
        <v>0</v>
      </c>
      <c r="Q836" s="507">
        <f t="shared" si="325"/>
        <v>0</v>
      </c>
      <c r="R836" s="507">
        <f t="shared" si="325"/>
        <v>0</v>
      </c>
      <c r="S836" s="507">
        <f t="shared" si="325"/>
        <v>0</v>
      </c>
      <c r="T836" s="507">
        <f t="shared" si="325"/>
        <v>0</v>
      </c>
      <c r="U836" s="507">
        <f t="shared" si="325"/>
        <v>0</v>
      </c>
      <c r="V836" s="511">
        <f t="shared" si="325"/>
        <v>0</v>
      </c>
      <c r="W836" s="505">
        <f t="shared" si="323"/>
        <v>0</v>
      </c>
      <c r="Y836" s="476" t="s">
        <v>695</v>
      </c>
      <c r="Z836" s="456" t="s">
        <v>696</v>
      </c>
      <c r="AA836" s="488"/>
      <c r="AB836" s="489"/>
    </row>
    <row r="837" spans="1:16381" ht="12.75" customHeight="1" x14ac:dyDescent="0.2">
      <c r="A837" s="340"/>
      <c r="B837" s="240"/>
      <c r="C837" s="241"/>
      <c r="D837" s="241"/>
      <c r="E837" s="241"/>
      <c r="F837" s="241"/>
      <c r="G837" s="181"/>
      <c r="H837" s="43"/>
      <c r="I837" s="43"/>
      <c r="J837" s="43"/>
      <c r="K837" s="424"/>
      <c r="L837" s="43"/>
      <c r="M837" s="45"/>
      <c r="N837" s="43"/>
      <c r="O837" s="43"/>
      <c r="P837" s="43"/>
      <c r="Q837" s="43"/>
      <c r="R837" s="43"/>
      <c r="S837" s="43"/>
      <c r="T837" s="43"/>
      <c r="U837" s="43"/>
      <c r="V837" s="437"/>
      <c r="W837" s="42"/>
      <c r="X837" s="132"/>
      <c r="Y837" s="486"/>
      <c r="Z837" s="487"/>
      <c r="AA837" s="489"/>
      <c r="AB837" s="489"/>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5" thickBot="1" x14ac:dyDescent="0.25">
      <c r="A838" s="340"/>
      <c r="B838" s="85" t="s">
        <v>462</v>
      </c>
      <c r="C838" s="86"/>
      <c r="D838" s="86"/>
      <c r="E838" s="86"/>
      <c r="F838" s="86"/>
      <c r="G838" s="98">
        <f t="shared" ref="G838:W838" si="326">SUBTOTAL(9,G794:G837)</f>
        <v>0</v>
      </c>
      <c r="H838" s="431">
        <f t="shared" si="326"/>
        <v>0</v>
      </c>
      <c r="I838" s="432">
        <f t="shared" si="326"/>
        <v>0</v>
      </c>
      <c r="J838" s="432">
        <f t="shared" si="326"/>
        <v>0</v>
      </c>
      <c r="K838" s="433">
        <f t="shared" si="326"/>
        <v>0</v>
      </c>
      <c r="L838" s="434">
        <f t="shared" si="326"/>
        <v>0</v>
      </c>
      <c r="M838" s="436">
        <f t="shared" si="326"/>
        <v>0</v>
      </c>
      <c r="N838" s="435">
        <f t="shared" si="326"/>
        <v>0</v>
      </c>
      <c r="O838" s="435">
        <f t="shared" si="326"/>
        <v>0</v>
      </c>
      <c r="P838" s="435">
        <f t="shared" si="326"/>
        <v>0</v>
      </c>
      <c r="Q838" s="435">
        <f t="shared" si="326"/>
        <v>0</v>
      </c>
      <c r="R838" s="435">
        <f t="shared" si="326"/>
        <v>0</v>
      </c>
      <c r="S838" s="435">
        <f t="shared" si="326"/>
        <v>0</v>
      </c>
      <c r="T838" s="435">
        <f t="shared" si="326"/>
        <v>0</v>
      </c>
      <c r="U838" s="435">
        <f t="shared" si="326"/>
        <v>0</v>
      </c>
      <c r="V838" s="100">
        <f t="shared" si="326"/>
        <v>0</v>
      </c>
      <c r="W838" s="103">
        <f t="shared" si="326"/>
        <v>0</v>
      </c>
      <c r="Y838" s="477" t="s">
        <v>685</v>
      </c>
      <c r="Z838" s="456" t="s">
        <v>192</v>
      </c>
      <c r="AA838" s="490"/>
      <c r="AB838" s="491"/>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5" thickBot="1" x14ac:dyDescent="0.25">
      <c r="A839" s="340"/>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75" x14ac:dyDescent="0.2">
      <c r="A840" s="341"/>
      <c r="B840" s="345" t="s">
        <v>463</v>
      </c>
      <c r="C840" s="162"/>
      <c r="D840" s="162"/>
      <c r="E840" s="162"/>
      <c r="F840" s="162"/>
      <c r="G840" s="221"/>
      <c r="H840" s="222"/>
      <c r="I840" s="222"/>
      <c r="J840" s="222"/>
      <c r="K840" s="224"/>
      <c r="L840" s="223"/>
      <c r="M840" s="222"/>
      <c r="N840" s="222"/>
      <c r="O840" s="222"/>
      <c r="P840" s="222"/>
      <c r="Q840" s="222"/>
      <c r="R840" s="222"/>
      <c r="S840" s="222"/>
      <c r="T840" s="222"/>
      <c r="U840" s="222"/>
      <c r="V840" s="224"/>
      <c r="W840" s="224"/>
      <c r="Y840" s="497"/>
      <c r="Z840" s="498"/>
      <c r="AA840" s="498"/>
      <c r="AB840" s="498"/>
    </row>
    <row r="841" spans="1:16381" x14ac:dyDescent="0.2">
      <c r="A841" s="340"/>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88"/>
      <c r="Z841" s="489"/>
      <c r="AA841" s="489"/>
      <c r="AB841" s="489"/>
    </row>
    <row r="842" spans="1:16381" x14ac:dyDescent="0.2">
      <c r="A842" s="340"/>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88"/>
      <c r="Z842" s="489"/>
      <c r="AA842" s="489"/>
      <c r="AB842" s="489"/>
    </row>
    <row r="843" spans="1:16381" x14ac:dyDescent="0.2">
      <c r="A843" s="340"/>
      <c r="B843" s="35"/>
      <c r="C843" s="33"/>
      <c r="D843" s="33"/>
      <c r="E843" s="34" t="s">
        <v>33</v>
      </c>
      <c r="F843" s="34"/>
      <c r="G843" s="76">
        <f>SUBTOTAL(9,G844:G847)</f>
        <v>0</v>
      </c>
      <c r="H843" s="77">
        <f t="shared" ref="H843:W843" si="327">SUBTOTAL(9,H844:H847)</f>
        <v>0</v>
      </c>
      <c r="I843" s="73">
        <f t="shared" si="327"/>
        <v>0</v>
      </c>
      <c r="J843" s="73">
        <f t="shared" si="327"/>
        <v>0</v>
      </c>
      <c r="K843" s="74">
        <f t="shared" si="327"/>
        <v>0</v>
      </c>
      <c r="L843" s="43">
        <f t="shared" si="327"/>
        <v>0</v>
      </c>
      <c r="M843" s="43">
        <f t="shared" si="327"/>
        <v>0</v>
      </c>
      <c r="N843" s="43">
        <f t="shared" si="327"/>
        <v>0</v>
      </c>
      <c r="O843" s="43">
        <f t="shared" si="327"/>
        <v>0</v>
      </c>
      <c r="P843" s="43">
        <f t="shared" si="327"/>
        <v>0</v>
      </c>
      <c r="Q843" s="43">
        <f t="shared" si="327"/>
        <v>0</v>
      </c>
      <c r="R843" s="43">
        <f t="shared" si="327"/>
        <v>0</v>
      </c>
      <c r="S843" s="43">
        <f t="shared" si="327"/>
        <v>0</v>
      </c>
      <c r="T843" s="43">
        <f t="shared" si="327"/>
        <v>0</v>
      </c>
      <c r="U843" s="43">
        <f t="shared" si="327"/>
        <v>0</v>
      </c>
      <c r="V843" s="43">
        <f t="shared" si="327"/>
        <v>0</v>
      </c>
      <c r="W843" s="42">
        <f t="shared" si="327"/>
        <v>0</v>
      </c>
      <c r="Y843" s="457" t="s">
        <v>675</v>
      </c>
      <c r="Z843" s="491"/>
      <c r="AA843" s="489"/>
      <c r="AB843" s="491"/>
    </row>
    <row r="844" spans="1:16381" outlineLevel="1" x14ac:dyDescent="0.2">
      <c r="A844" s="340"/>
      <c r="B844" s="35"/>
      <c r="C844" s="33"/>
      <c r="D844" s="33"/>
      <c r="E844" s="34"/>
      <c r="F844" s="168" t="s">
        <v>34</v>
      </c>
      <c r="G844" s="181">
        <f>G315</f>
        <v>0</v>
      </c>
      <c r="H844" s="225">
        <f>G844*(1-VLOOKUP($F844,SHT,2,FALSE))+H315*(1-VLOOKUP($F844,SHT,2,FALSE))</f>
        <v>0</v>
      </c>
      <c r="I844" s="171">
        <f t="shared" ref="I844:V844" si="328">I315*(1-VLOOKUP($F844,SHT,2,FALSE))</f>
        <v>0</v>
      </c>
      <c r="J844" s="171">
        <f t="shared" si="328"/>
        <v>0</v>
      </c>
      <c r="K844" s="188">
        <f t="shared" si="328"/>
        <v>0</v>
      </c>
      <c r="L844" s="172">
        <f t="shared" si="328"/>
        <v>0</v>
      </c>
      <c r="M844" s="183">
        <f t="shared" si="328"/>
        <v>0</v>
      </c>
      <c r="N844" s="173">
        <f t="shared" si="328"/>
        <v>0</v>
      </c>
      <c r="O844" s="173">
        <f t="shared" si="328"/>
        <v>0</v>
      </c>
      <c r="P844" s="173">
        <f t="shared" si="328"/>
        <v>0</v>
      </c>
      <c r="Q844" s="173">
        <f t="shared" si="328"/>
        <v>0</v>
      </c>
      <c r="R844" s="173">
        <f t="shared" si="328"/>
        <v>0</v>
      </c>
      <c r="S844" s="173">
        <f t="shared" si="328"/>
        <v>0</v>
      </c>
      <c r="T844" s="170">
        <f t="shared" si="328"/>
        <v>0</v>
      </c>
      <c r="U844" s="173">
        <f t="shared" si="328"/>
        <v>0</v>
      </c>
      <c r="V844" s="174">
        <f t="shared" si="328"/>
        <v>0</v>
      </c>
      <c r="W844" s="54">
        <f>W315</f>
        <v>0</v>
      </c>
      <c r="Y844" s="478" t="s">
        <v>677</v>
      </c>
      <c r="Z844" s="456" t="s">
        <v>678</v>
      </c>
      <c r="AA844" s="488"/>
      <c r="AB844" s="456" t="s">
        <v>674</v>
      </c>
    </row>
    <row r="845" spans="1:16381" outlineLevel="1" x14ac:dyDescent="0.2">
      <c r="A845" s="340"/>
      <c r="B845" s="35"/>
      <c r="C845" s="33"/>
      <c r="D845" s="33"/>
      <c r="E845" s="34"/>
      <c r="F845" s="168" t="s">
        <v>36</v>
      </c>
      <c r="G845" s="181">
        <f>G316</f>
        <v>0</v>
      </c>
      <c r="H845" s="225">
        <f>G845*(1-VLOOKUP($F845,SHT,2,FALSE))+H316*(1-VLOOKUP($F845,SHT,2,FALSE))</f>
        <v>0</v>
      </c>
      <c r="I845" s="171">
        <f t="shared" ref="I845:V845" si="329">I316*(1-VLOOKUP($F845,SHT,2,FALSE))</f>
        <v>0</v>
      </c>
      <c r="J845" s="171">
        <f t="shared" si="329"/>
        <v>0</v>
      </c>
      <c r="K845" s="188">
        <f t="shared" si="329"/>
        <v>0</v>
      </c>
      <c r="L845" s="172">
        <f t="shared" si="329"/>
        <v>0</v>
      </c>
      <c r="M845" s="183">
        <f t="shared" si="329"/>
        <v>0</v>
      </c>
      <c r="N845" s="173">
        <f t="shared" si="329"/>
        <v>0</v>
      </c>
      <c r="O845" s="173">
        <f t="shared" si="329"/>
        <v>0</v>
      </c>
      <c r="P845" s="173">
        <f t="shared" si="329"/>
        <v>0</v>
      </c>
      <c r="Q845" s="173">
        <f t="shared" si="329"/>
        <v>0</v>
      </c>
      <c r="R845" s="173">
        <f t="shared" si="329"/>
        <v>0</v>
      </c>
      <c r="S845" s="173">
        <f t="shared" si="329"/>
        <v>0</v>
      </c>
      <c r="T845" s="170">
        <f t="shared" si="329"/>
        <v>0</v>
      </c>
      <c r="U845" s="173">
        <f t="shared" si="329"/>
        <v>0</v>
      </c>
      <c r="V845" s="174">
        <f t="shared" si="329"/>
        <v>0</v>
      </c>
      <c r="W845" s="54">
        <f>W316</f>
        <v>0</v>
      </c>
      <c r="Y845" s="478" t="s">
        <v>677</v>
      </c>
      <c r="Z845" s="456" t="s">
        <v>678</v>
      </c>
      <c r="AA845" s="488"/>
      <c r="AB845" s="456" t="s">
        <v>674</v>
      </c>
    </row>
    <row r="846" spans="1:16381" outlineLevel="1" x14ac:dyDescent="0.2">
      <c r="A846" s="340"/>
      <c r="B846" s="35"/>
      <c r="C846" s="33"/>
      <c r="D846" s="33"/>
      <c r="E846" s="34"/>
      <c r="F846" s="168" t="s">
        <v>38</v>
      </c>
      <c r="G846" s="181">
        <f>G317</f>
        <v>0</v>
      </c>
      <c r="H846" s="225">
        <f>G846*(1-VLOOKUP($F846,SHT,2,FALSE))+H317*(1-VLOOKUP($F846,SHT,2,FALSE))</f>
        <v>0</v>
      </c>
      <c r="I846" s="171">
        <f t="shared" ref="I846:V846" si="330">I317*(1-VLOOKUP($F846,SHT,2,FALSE))</f>
        <v>0</v>
      </c>
      <c r="J846" s="171">
        <f t="shared" si="330"/>
        <v>0</v>
      </c>
      <c r="K846" s="188">
        <f t="shared" si="330"/>
        <v>0</v>
      </c>
      <c r="L846" s="172">
        <f t="shared" si="330"/>
        <v>0</v>
      </c>
      <c r="M846" s="183">
        <f t="shared" si="330"/>
        <v>0</v>
      </c>
      <c r="N846" s="173">
        <f t="shared" si="330"/>
        <v>0</v>
      </c>
      <c r="O846" s="173">
        <f t="shared" si="330"/>
        <v>0</v>
      </c>
      <c r="P846" s="173">
        <f t="shared" si="330"/>
        <v>0</v>
      </c>
      <c r="Q846" s="173">
        <f t="shared" si="330"/>
        <v>0</v>
      </c>
      <c r="R846" s="173">
        <f t="shared" si="330"/>
        <v>0</v>
      </c>
      <c r="S846" s="173">
        <f t="shared" si="330"/>
        <v>0</v>
      </c>
      <c r="T846" s="170">
        <f t="shared" si="330"/>
        <v>0</v>
      </c>
      <c r="U846" s="173">
        <f t="shared" si="330"/>
        <v>0</v>
      </c>
      <c r="V846" s="174">
        <f t="shared" si="330"/>
        <v>0</v>
      </c>
      <c r="W846" s="54">
        <f>W317</f>
        <v>0</v>
      </c>
      <c r="Y846" s="478" t="s">
        <v>677</v>
      </c>
      <c r="Z846" s="456" t="s">
        <v>678</v>
      </c>
      <c r="AA846" s="488"/>
      <c r="AB846" s="456" t="s">
        <v>674</v>
      </c>
    </row>
    <row r="847" spans="1:16381" outlineLevel="1" x14ac:dyDescent="0.2">
      <c r="A847" s="340"/>
      <c r="B847" s="35"/>
      <c r="C847" s="33"/>
      <c r="D847" s="33"/>
      <c r="E847" s="34"/>
      <c r="F847" s="168" t="s">
        <v>40</v>
      </c>
      <c r="G847" s="181">
        <f>G318</f>
        <v>0</v>
      </c>
      <c r="H847" s="225">
        <f>G847*(1-VLOOKUP($F847,SHT,2,FALSE))+H318*(1-VLOOKUP($F847,SHT,2,FALSE))</f>
        <v>0</v>
      </c>
      <c r="I847" s="171">
        <f t="shared" ref="I847:V847" si="331">I318*(1-VLOOKUP($F847,SHT,2,FALSE))</f>
        <v>0</v>
      </c>
      <c r="J847" s="171">
        <f t="shared" si="331"/>
        <v>0</v>
      </c>
      <c r="K847" s="188">
        <f t="shared" si="331"/>
        <v>0</v>
      </c>
      <c r="L847" s="172">
        <f t="shared" si="331"/>
        <v>0</v>
      </c>
      <c r="M847" s="183">
        <f t="shared" si="331"/>
        <v>0</v>
      </c>
      <c r="N847" s="173">
        <f t="shared" si="331"/>
        <v>0</v>
      </c>
      <c r="O847" s="173">
        <f t="shared" si="331"/>
        <v>0</v>
      </c>
      <c r="P847" s="173">
        <f t="shared" si="331"/>
        <v>0</v>
      </c>
      <c r="Q847" s="173">
        <f t="shared" si="331"/>
        <v>0</v>
      </c>
      <c r="R847" s="173">
        <f t="shared" si="331"/>
        <v>0</v>
      </c>
      <c r="S847" s="173">
        <f t="shared" si="331"/>
        <v>0</v>
      </c>
      <c r="T847" s="170">
        <f t="shared" si="331"/>
        <v>0</v>
      </c>
      <c r="U847" s="173">
        <f t="shared" si="331"/>
        <v>0</v>
      </c>
      <c r="V847" s="174">
        <f t="shared" si="331"/>
        <v>0</v>
      </c>
      <c r="W847" s="54">
        <f>W318</f>
        <v>0</v>
      </c>
      <c r="Y847" s="478" t="s">
        <v>677</v>
      </c>
      <c r="Z847" s="456" t="s">
        <v>678</v>
      </c>
      <c r="AA847" s="488"/>
      <c r="AB847" s="456" t="s">
        <v>674</v>
      </c>
    </row>
    <row r="848" spans="1:16381" x14ac:dyDescent="0.2">
      <c r="A848" s="340"/>
      <c r="B848" s="35"/>
      <c r="C848" s="33"/>
      <c r="D848" s="33"/>
      <c r="E848" s="34" t="s">
        <v>42</v>
      </c>
      <c r="F848" s="34"/>
      <c r="G848" s="76">
        <f t="shared" ref="G848:W848" si="332">SUBTOTAL(9,G849:G852)</f>
        <v>0</v>
      </c>
      <c r="H848" s="77">
        <f t="shared" si="332"/>
        <v>0</v>
      </c>
      <c r="I848" s="73">
        <f t="shared" si="332"/>
        <v>0</v>
      </c>
      <c r="J848" s="73">
        <f t="shared" si="332"/>
        <v>0</v>
      </c>
      <c r="K848" s="74">
        <f t="shared" si="332"/>
        <v>0</v>
      </c>
      <c r="L848" s="43">
        <f t="shared" si="332"/>
        <v>0</v>
      </c>
      <c r="M848" s="43">
        <f t="shared" si="332"/>
        <v>0</v>
      </c>
      <c r="N848" s="43">
        <f t="shared" si="332"/>
        <v>0</v>
      </c>
      <c r="O848" s="43">
        <f t="shared" si="332"/>
        <v>0</v>
      </c>
      <c r="P848" s="43">
        <f t="shared" si="332"/>
        <v>0</v>
      </c>
      <c r="Q848" s="43">
        <f t="shared" si="332"/>
        <v>0</v>
      </c>
      <c r="R848" s="43">
        <f t="shared" si="332"/>
        <v>0</v>
      </c>
      <c r="S848" s="43">
        <f t="shared" si="332"/>
        <v>0</v>
      </c>
      <c r="T848" s="43">
        <f t="shared" si="332"/>
        <v>0</v>
      </c>
      <c r="U848" s="43">
        <f t="shared" si="332"/>
        <v>0</v>
      </c>
      <c r="V848" s="43">
        <f t="shared" si="332"/>
        <v>0</v>
      </c>
      <c r="W848" s="42">
        <f t="shared" si="332"/>
        <v>0</v>
      </c>
      <c r="Y848" s="457" t="s">
        <v>675</v>
      </c>
      <c r="Z848" s="485"/>
      <c r="AA848" s="489"/>
      <c r="AB848" s="491"/>
    </row>
    <row r="849" spans="1:28" outlineLevel="1" x14ac:dyDescent="0.2">
      <c r="A849" s="340"/>
      <c r="B849" s="35"/>
      <c r="C849" s="33"/>
      <c r="D849" s="33"/>
      <c r="E849" s="34"/>
      <c r="F849" s="168" t="s">
        <v>43</v>
      </c>
      <c r="G849" s="181">
        <f>G320</f>
        <v>0</v>
      </c>
      <c r="H849" s="225">
        <f>G849*(1-VLOOKUP($F849,SHT,2,FALSE))+H320*(1-VLOOKUP($F849,SHT,2,FALSE))</f>
        <v>0</v>
      </c>
      <c r="I849" s="171">
        <f t="shared" ref="I849:V849" si="333">I320*(1-VLOOKUP($F849,SHT,2,FALSE))</f>
        <v>0</v>
      </c>
      <c r="J849" s="171">
        <f t="shared" si="333"/>
        <v>0</v>
      </c>
      <c r="K849" s="188">
        <f t="shared" si="333"/>
        <v>0</v>
      </c>
      <c r="L849" s="172">
        <f t="shared" si="333"/>
        <v>0</v>
      </c>
      <c r="M849" s="183">
        <f t="shared" si="333"/>
        <v>0</v>
      </c>
      <c r="N849" s="173">
        <f t="shared" si="333"/>
        <v>0</v>
      </c>
      <c r="O849" s="173">
        <f t="shared" si="333"/>
        <v>0</v>
      </c>
      <c r="P849" s="173">
        <f t="shared" si="333"/>
        <v>0</v>
      </c>
      <c r="Q849" s="173">
        <f t="shared" si="333"/>
        <v>0</v>
      </c>
      <c r="R849" s="173">
        <f t="shared" si="333"/>
        <v>0</v>
      </c>
      <c r="S849" s="173">
        <f t="shared" si="333"/>
        <v>0</v>
      </c>
      <c r="T849" s="170">
        <f t="shared" si="333"/>
        <v>0</v>
      </c>
      <c r="U849" s="173">
        <f t="shared" si="333"/>
        <v>0</v>
      </c>
      <c r="V849" s="174">
        <f t="shared" si="333"/>
        <v>0</v>
      </c>
      <c r="W849" s="54">
        <f>W320</f>
        <v>0</v>
      </c>
      <c r="Y849" s="478" t="s">
        <v>677</v>
      </c>
      <c r="Z849" s="456" t="s">
        <v>678</v>
      </c>
      <c r="AA849" s="488"/>
      <c r="AB849" s="456" t="s">
        <v>674</v>
      </c>
    </row>
    <row r="850" spans="1:28" outlineLevel="1" x14ac:dyDescent="0.2">
      <c r="A850" s="340"/>
      <c r="B850" s="35"/>
      <c r="C850" s="33"/>
      <c r="D850" s="33"/>
      <c r="E850" s="34"/>
      <c r="F850" s="168" t="s">
        <v>45</v>
      </c>
      <c r="G850" s="181">
        <f>G321</f>
        <v>0</v>
      </c>
      <c r="H850" s="225">
        <f>G850*(1-VLOOKUP($F850,SHT,2,FALSE))+H321*(1-VLOOKUP($F850,SHT,2,FALSE))</f>
        <v>0</v>
      </c>
      <c r="I850" s="171">
        <f t="shared" ref="I850:V850" si="334">I321*(1-VLOOKUP($F850,SHT,2,FALSE))</f>
        <v>0</v>
      </c>
      <c r="J850" s="171">
        <f t="shared" si="334"/>
        <v>0</v>
      </c>
      <c r="K850" s="188">
        <f t="shared" si="334"/>
        <v>0</v>
      </c>
      <c r="L850" s="172">
        <f t="shared" si="334"/>
        <v>0</v>
      </c>
      <c r="M850" s="183">
        <f t="shared" si="334"/>
        <v>0</v>
      </c>
      <c r="N850" s="173">
        <f t="shared" si="334"/>
        <v>0</v>
      </c>
      <c r="O850" s="173">
        <f t="shared" si="334"/>
        <v>0</v>
      </c>
      <c r="P850" s="173">
        <f t="shared" si="334"/>
        <v>0</v>
      </c>
      <c r="Q850" s="173">
        <f t="shared" si="334"/>
        <v>0</v>
      </c>
      <c r="R850" s="173">
        <f t="shared" si="334"/>
        <v>0</v>
      </c>
      <c r="S850" s="173">
        <f t="shared" si="334"/>
        <v>0</v>
      </c>
      <c r="T850" s="170">
        <f t="shared" si="334"/>
        <v>0</v>
      </c>
      <c r="U850" s="173">
        <f t="shared" si="334"/>
        <v>0</v>
      </c>
      <c r="V850" s="174">
        <f t="shared" si="334"/>
        <v>0</v>
      </c>
      <c r="W850" s="54">
        <f>W321</f>
        <v>0</v>
      </c>
      <c r="Y850" s="478" t="s">
        <v>677</v>
      </c>
      <c r="Z850" s="456" t="s">
        <v>678</v>
      </c>
      <c r="AA850" s="488"/>
      <c r="AB850" s="456" t="s">
        <v>674</v>
      </c>
    </row>
    <row r="851" spans="1:28" outlineLevel="1" x14ac:dyDescent="0.2">
      <c r="A851" s="340"/>
      <c r="B851" s="35"/>
      <c r="C851" s="33"/>
      <c r="D851" s="33"/>
      <c r="E851" s="34"/>
      <c r="F851" s="168" t="s">
        <v>47</v>
      </c>
      <c r="G851" s="181">
        <f>G322</f>
        <v>0</v>
      </c>
      <c r="H851" s="225">
        <f>G851*(1-VLOOKUP($F851,SHT,2,FALSE))+H322*(1-VLOOKUP($F851,SHT,2,FALSE))</f>
        <v>0</v>
      </c>
      <c r="I851" s="171">
        <f t="shared" ref="I851:V851" si="335">I322*(1-VLOOKUP($F851,SHT,2,FALSE))</f>
        <v>0</v>
      </c>
      <c r="J851" s="171">
        <f t="shared" si="335"/>
        <v>0</v>
      </c>
      <c r="K851" s="188">
        <f t="shared" si="335"/>
        <v>0</v>
      </c>
      <c r="L851" s="172">
        <f t="shared" si="335"/>
        <v>0</v>
      </c>
      <c r="M851" s="183">
        <f t="shared" si="335"/>
        <v>0</v>
      </c>
      <c r="N851" s="173">
        <f t="shared" si="335"/>
        <v>0</v>
      </c>
      <c r="O851" s="173">
        <f t="shared" si="335"/>
        <v>0</v>
      </c>
      <c r="P851" s="173">
        <f t="shared" si="335"/>
        <v>0</v>
      </c>
      <c r="Q851" s="173">
        <f t="shared" si="335"/>
        <v>0</v>
      </c>
      <c r="R851" s="173">
        <f t="shared" si="335"/>
        <v>0</v>
      </c>
      <c r="S851" s="173">
        <f t="shared" si="335"/>
        <v>0</v>
      </c>
      <c r="T851" s="170">
        <f t="shared" si="335"/>
        <v>0</v>
      </c>
      <c r="U851" s="173">
        <f t="shared" si="335"/>
        <v>0</v>
      </c>
      <c r="V851" s="174">
        <f t="shared" si="335"/>
        <v>0</v>
      </c>
      <c r="W851" s="54">
        <f>W322</f>
        <v>0</v>
      </c>
      <c r="Y851" s="478" t="s">
        <v>677</v>
      </c>
      <c r="Z851" s="456" t="s">
        <v>678</v>
      </c>
      <c r="AA851" s="488"/>
      <c r="AB851" s="456" t="s">
        <v>674</v>
      </c>
    </row>
    <row r="852" spans="1:28" outlineLevel="1" x14ac:dyDescent="0.2">
      <c r="A852" s="340"/>
      <c r="B852" s="35"/>
      <c r="C852" s="33"/>
      <c r="D852" s="33"/>
      <c r="E852" s="34"/>
      <c r="F852" s="168" t="s">
        <v>49</v>
      </c>
      <c r="G852" s="181">
        <f>G323</f>
        <v>0</v>
      </c>
      <c r="H852" s="225">
        <f>G852*(1-VLOOKUP($F852,SHT,2,FALSE))+H323*(1-VLOOKUP($F852,SHT,2,FALSE))</f>
        <v>0</v>
      </c>
      <c r="I852" s="171">
        <f t="shared" ref="I852:V852" si="336">I323*(1-VLOOKUP($F852,SHT,2,FALSE))</f>
        <v>0</v>
      </c>
      <c r="J852" s="171">
        <f t="shared" si="336"/>
        <v>0</v>
      </c>
      <c r="K852" s="188">
        <f t="shared" si="336"/>
        <v>0</v>
      </c>
      <c r="L852" s="172">
        <f t="shared" si="336"/>
        <v>0</v>
      </c>
      <c r="M852" s="183">
        <f t="shared" si="336"/>
        <v>0</v>
      </c>
      <c r="N852" s="173">
        <f t="shared" si="336"/>
        <v>0</v>
      </c>
      <c r="O852" s="173">
        <f t="shared" si="336"/>
        <v>0</v>
      </c>
      <c r="P852" s="173">
        <f t="shared" si="336"/>
        <v>0</v>
      </c>
      <c r="Q852" s="173">
        <f t="shared" si="336"/>
        <v>0</v>
      </c>
      <c r="R852" s="173">
        <f t="shared" si="336"/>
        <v>0</v>
      </c>
      <c r="S852" s="173">
        <f t="shared" si="336"/>
        <v>0</v>
      </c>
      <c r="T852" s="170">
        <f t="shared" si="336"/>
        <v>0</v>
      </c>
      <c r="U852" s="173">
        <f t="shared" si="336"/>
        <v>0</v>
      </c>
      <c r="V852" s="174">
        <f t="shared" si="336"/>
        <v>0</v>
      </c>
      <c r="W852" s="54">
        <f>W323</f>
        <v>0</v>
      </c>
      <c r="Y852" s="478" t="s">
        <v>677</v>
      </c>
      <c r="Z852" s="456" t="s">
        <v>678</v>
      </c>
      <c r="AA852" s="488"/>
      <c r="AB852" s="489"/>
    </row>
    <row r="853" spans="1:28" x14ac:dyDescent="0.2">
      <c r="A853" s="340"/>
      <c r="B853" s="35"/>
      <c r="C853" s="33"/>
      <c r="D853" s="33"/>
      <c r="E853" s="34" t="s">
        <v>51</v>
      </c>
      <c r="F853" s="34"/>
      <c r="G853" s="76">
        <f t="shared" ref="G853:W853" si="337">SUBTOTAL(9,G854:G854)</f>
        <v>0</v>
      </c>
      <c r="H853" s="77">
        <f t="shared" si="337"/>
        <v>0</v>
      </c>
      <c r="I853" s="73">
        <f t="shared" si="337"/>
        <v>0</v>
      </c>
      <c r="J853" s="73">
        <f t="shared" si="337"/>
        <v>0</v>
      </c>
      <c r="K853" s="74">
        <f t="shared" si="337"/>
        <v>0</v>
      </c>
      <c r="L853" s="43">
        <f t="shared" si="337"/>
        <v>0</v>
      </c>
      <c r="M853" s="43">
        <f t="shared" si="337"/>
        <v>0</v>
      </c>
      <c r="N853" s="43">
        <f t="shared" si="337"/>
        <v>0</v>
      </c>
      <c r="O853" s="43">
        <f t="shared" si="337"/>
        <v>0</v>
      </c>
      <c r="P853" s="43">
        <f t="shared" si="337"/>
        <v>0</v>
      </c>
      <c r="Q853" s="43">
        <f t="shared" si="337"/>
        <v>0</v>
      </c>
      <c r="R853" s="43">
        <f t="shared" si="337"/>
        <v>0</v>
      </c>
      <c r="S853" s="43">
        <f t="shared" si="337"/>
        <v>0</v>
      </c>
      <c r="T853" s="43">
        <f t="shared" si="337"/>
        <v>0</v>
      </c>
      <c r="U853" s="43">
        <f t="shared" si="337"/>
        <v>0</v>
      </c>
      <c r="V853" s="43">
        <f t="shared" si="337"/>
        <v>0</v>
      </c>
      <c r="W853" s="42">
        <f t="shared" si="337"/>
        <v>0</v>
      </c>
      <c r="Y853" s="457" t="s">
        <v>675</v>
      </c>
      <c r="Z853" s="485"/>
      <c r="AA853" s="489"/>
      <c r="AB853" s="489"/>
    </row>
    <row r="854" spans="1:28" outlineLevel="1" x14ac:dyDescent="0.2">
      <c r="A854" s="340"/>
      <c r="B854" s="35"/>
      <c r="C854" s="33"/>
      <c r="D854" s="33"/>
      <c r="E854" s="34"/>
      <c r="F854" s="168" t="s">
        <v>51</v>
      </c>
      <c r="G854" s="181">
        <f>G325</f>
        <v>0</v>
      </c>
      <c r="H854" s="225">
        <f>G854*(1-VLOOKUP($F854,SHT,2,FALSE))+H325*(1-VLOOKUP($F854,SHT,2,FALSE))</f>
        <v>0</v>
      </c>
      <c r="I854" s="171">
        <f t="shared" ref="I854:V854" si="338">I325*(1-VLOOKUP($F854,SHT,2,FALSE))</f>
        <v>0</v>
      </c>
      <c r="J854" s="171">
        <f t="shared" si="338"/>
        <v>0</v>
      </c>
      <c r="K854" s="188">
        <f t="shared" si="338"/>
        <v>0</v>
      </c>
      <c r="L854" s="172">
        <f t="shared" si="338"/>
        <v>0</v>
      </c>
      <c r="M854" s="183">
        <f t="shared" si="338"/>
        <v>0</v>
      </c>
      <c r="N854" s="173">
        <f t="shared" si="338"/>
        <v>0</v>
      </c>
      <c r="O854" s="173">
        <f t="shared" si="338"/>
        <v>0</v>
      </c>
      <c r="P854" s="173">
        <f t="shared" si="338"/>
        <v>0</v>
      </c>
      <c r="Q854" s="173">
        <f t="shared" si="338"/>
        <v>0</v>
      </c>
      <c r="R854" s="173">
        <f t="shared" si="338"/>
        <v>0</v>
      </c>
      <c r="S854" s="173">
        <f t="shared" si="338"/>
        <v>0</v>
      </c>
      <c r="T854" s="170">
        <f t="shared" si="338"/>
        <v>0</v>
      </c>
      <c r="U854" s="173">
        <f t="shared" si="338"/>
        <v>0</v>
      </c>
      <c r="V854" s="174">
        <f t="shared" si="338"/>
        <v>0</v>
      </c>
      <c r="W854" s="54">
        <f>W325</f>
        <v>0</v>
      </c>
      <c r="Y854" s="478" t="s">
        <v>677</v>
      </c>
      <c r="Z854" s="456" t="s">
        <v>678</v>
      </c>
      <c r="AA854" s="488"/>
      <c r="AB854" s="489"/>
    </row>
    <row r="855" spans="1:28" x14ac:dyDescent="0.2">
      <c r="A855" s="340"/>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6"/>
      <c r="Z855" s="487"/>
      <c r="AA855" s="489"/>
      <c r="AB855" s="489"/>
    </row>
    <row r="856" spans="1:28" x14ac:dyDescent="0.2">
      <c r="A856" s="340"/>
      <c r="B856" s="35"/>
      <c r="C856" s="33"/>
      <c r="D856" s="33"/>
      <c r="E856" s="71" t="s">
        <v>54</v>
      </c>
      <c r="F856" s="34"/>
      <c r="G856" s="76">
        <f t="shared" ref="G856:W856" si="339">SUBTOTAL(9,G857:G858)</f>
        <v>0</v>
      </c>
      <c r="H856" s="77">
        <f t="shared" si="339"/>
        <v>0</v>
      </c>
      <c r="I856" s="73">
        <f t="shared" si="339"/>
        <v>0</v>
      </c>
      <c r="J856" s="73">
        <f t="shared" si="339"/>
        <v>0</v>
      </c>
      <c r="K856" s="74">
        <f t="shared" si="339"/>
        <v>0</v>
      </c>
      <c r="L856" s="43">
        <f t="shared" si="339"/>
        <v>0</v>
      </c>
      <c r="M856" s="43">
        <f t="shared" si="339"/>
        <v>0</v>
      </c>
      <c r="N856" s="43">
        <f t="shared" si="339"/>
        <v>0</v>
      </c>
      <c r="O856" s="43">
        <f t="shared" si="339"/>
        <v>0</v>
      </c>
      <c r="P856" s="43">
        <f t="shared" si="339"/>
        <v>0</v>
      </c>
      <c r="Q856" s="43">
        <f t="shared" si="339"/>
        <v>0</v>
      </c>
      <c r="R856" s="43">
        <f t="shared" si="339"/>
        <v>0</v>
      </c>
      <c r="S856" s="43">
        <f t="shared" si="339"/>
        <v>0</v>
      </c>
      <c r="T856" s="43">
        <f t="shared" si="339"/>
        <v>0</v>
      </c>
      <c r="U856" s="43">
        <f t="shared" si="339"/>
        <v>0</v>
      </c>
      <c r="V856" s="43">
        <f t="shared" si="339"/>
        <v>0</v>
      </c>
      <c r="W856" s="42">
        <f t="shared" si="339"/>
        <v>0</v>
      </c>
      <c r="Y856" s="457" t="s">
        <v>675</v>
      </c>
      <c r="Z856" s="491"/>
      <c r="AA856" s="489"/>
      <c r="AB856" s="491"/>
    </row>
    <row r="857" spans="1:28" outlineLevel="1" x14ac:dyDescent="0.2">
      <c r="A857" s="340"/>
      <c r="B857" s="35"/>
      <c r="C857" s="33"/>
      <c r="D857" s="33"/>
      <c r="E857" s="71"/>
      <c r="F857" s="168" t="s">
        <v>55</v>
      </c>
      <c r="G857" s="181">
        <f>G328</f>
        <v>0</v>
      </c>
      <c r="H857" s="225">
        <f>G857*(1-VLOOKUP($F857,SHT,2,FALSE))+H328*(1-VLOOKUP($F857,SHT,2,FALSE))</f>
        <v>0</v>
      </c>
      <c r="I857" s="171">
        <f t="shared" ref="I857:V857" si="340">I328*(1-VLOOKUP($F857,SHT,2,FALSE))</f>
        <v>0</v>
      </c>
      <c r="J857" s="171">
        <f t="shared" si="340"/>
        <v>0</v>
      </c>
      <c r="K857" s="188">
        <f t="shared" si="340"/>
        <v>0</v>
      </c>
      <c r="L857" s="172">
        <f t="shared" si="340"/>
        <v>0</v>
      </c>
      <c r="M857" s="183">
        <f t="shared" si="340"/>
        <v>0</v>
      </c>
      <c r="N857" s="173">
        <f t="shared" si="340"/>
        <v>0</v>
      </c>
      <c r="O857" s="173">
        <f t="shared" si="340"/>
        <v>0</v>
      </c>
      <c r="P857" s="173">
        <f t="shared" si="340"/>
        <v>0</v>
      </c>
      <c r="Q857" s="173">
        <f t="shared" si="340"/>
        <v>0</v>
      </c>
      <c r="R857" s="173">
        <f t="shared" si="340"/>
        <v>0</v>
      </c>
      <c r="S857" s="173">
        <f t="shared" si="340"/>
        <v>0</v>
      </c>
      <c r="T857" s="170">
        <f t="shared" si="340"/>
        <v>0</v>
      </c>
      <c r="U857" s="173">
        <f t="shared" si="340"/>
        <v>0</v>
      </c>
      <c r="V857" s="174">
        <f t="shared" si="340"/>
        <v>0</v>
      </c>
      <c r="W857" s="54">
        <f>W328</f>
        <v>0</v>
      </c>
      <c r="Y857" s="478" t="s">
        <v>677</v>
      </c>
      <c r="Z857" s="456" t="s">
        <v>678</v>
      </c>
      <c r="AA857" s="488"/>
      <c r="AB857" s="456" t="s">
        <v>674</v>
      </c>
    </row>
    <row r="858" spans="1:28" outlineLevel="1" x14ac:dyDescent="0.2">
      <c r="A858" s="340"/>
      <c r="B858" s="35"/>
      <c r="C858" s="33"/>
      <c r="D858" s="33"/>
      <c r="E858" s="34"/>
      <c r="F858" s="168" t="s">
        <v>57</v>
      </c>
      <c r="G858" s="181">
        <f>G329</f>
        <v>0</v>
      </c>
      <c r="H858" s="225">
        <f>G858*(1-VLOOKUP($F858,SHT,2,FALSE))+H329*(1-VLOOKUP($F858,SHT,2,FALSE))</f>
        <v>0</v>
      </c>
      <c r="I858" s="171">
        <f t="shared" ref="I858:V858" si="341">I329*(1-VLOOKUP($F858,SHT,2,FALSE))</f>
        <v>0</v>
      </c>
      <c r="J858" s="171">
        <f t="shared" si="341"/>
        <v>0</v>
      </c>
      <c r="K858" s="188">
        <f t="shared" si="341"/>
        <v>0</v>
      </c>
      <c r="L858" s="172">
        <f t="shared" si="341"/>
        <v>0</v>
      </c>
      <c r="M858" s="183">
        <f t="shared" si="341"/>
        <v>0</v>
      </c>
      <c r="N858" s="173">
        <f t="shared" si="341"/>
        <v>0</v>
      </c>
      <c r="O858" s="173">
        <f t="shared" si="341"/>
        <v>0</v>
      </c>
      <c r="P858" s="173">
        <f t="shared" si="341"/>
        <v>0</v>
      </c>
      <c r="Q858" s="173">
        <f t="shared" si="341"/>
        <v>0</v>
      </c>
      <c r="R858" s="173">
        <f t="shared" si="341"/>
        <v>0</v>
      </c>
      <c r="S858" s="173">
        <f t="shared" si="341"/>
        <v>0</v>
      </c>
      <c r="T858" s="170">
        <f t="shared" si="341"/>
        <v>0</v>
      </c>
      <c r="U858" s="173">
        <f t="shared" si="341"/>
        <v>0</v>
      </c>
      <c r="V858" s="174">
        <f t="shared" si="341"/>
        <v>0</v>
      </c>
      <c r="W858" s="54">
        <f>W329</f>
        <v>0</v>
      </c>
      <c r="Y858" s="478" t="s">
        <v>677</v>
      </c>
      <c r="Z858" s="456" t="s">
        <v>678</v>
      </c>
      <c r="AA858" s="488"/>
      <c r="AB858" s="489"/>
    </row>
    <row r="859" spans="1:28" x14ac:dyDescent="0.2">
      <c r="A859" s="340"/>
      <c r="B859" s="35"/>
      <c r="C859" s="33"/>
      <c r="D859" s="33"/>
      <c r="E859" s="34" t="s">
        <v>59</v>
      </c>
      <c r="F859" s="34"/>
      <c r="G859" s="76">
        <f t="shared" ref="G859:W859" si="342">SUBTOTAL(9,G860:G861)</f>
        <v>0</v>
      </c>
      <c r="H859" s="77">
        <f t="shared" si="342"/>
        <v>0</v>
      </c>
      <c r="I859" s="73">
        <f t="shared" si="342"/>
        <v>0</v>
      </c>
      <c r="J859" s="73">
        <f t="shared" si="342"/>
        <v>0</v>
      </c>
      <c r="K859" s="74">
        <f t="shared" si="342"/>
        <v>0</v>
      </c>
      <c r="L859" s="43">
        <f t="shared" si="342"/>
        <v>0</v>
      </c>
      <c r="M859" s="43">
        <f t="shared" si="342"/>
        <v>0</v>
      </c>
      <c r="N859" s="43">
        <f t="shared" si="342"/>
        <v>0</v>
      </c>
      <c r="O859" s="43">
        <f t="shared" si="342"/>
        <v>0</v>
      </c>
      <c r="P859" s="43">
        <f t="shared" si="342"/>
        <v>0</v>
      </c>
      <c r="Q859" s="43">
        <f t="shared" si="342"/>
        <v>0</v>
      </c>
      <c r="R859" s="43">
        <f t="shared" si="342"/>
        <v>0</v>
      </c>
      <c r="S859" s="43">
        <f t="shared" si="342"/>
        <v>0</v>
      </c>
      <c r="T859" s="43">
        <f t="shared" si="342"/>
        <v>0</v>
      </c>
      <c r="U859" s="43">
        <f t="shared" si="342"/>
        <v>0</v>
      </c>
      <c r="V859" s="43">
        <f t="shared" si="342"/>
        <v>0</v>
      </c>
      <c r="W859" s="42">
        <f t="shared" si="342"/>
        <v>0</v>
      </c>
      <c r="Y859" s="457" t="s">
        <v>675</v>
      </c>
      <c r="Z859" s="485"/>
      <c r="AA859" s="489"/>
      <c r="AB859" s="489"/>
    </row>
    <row r="860" spans="1:28" outlineLevel="1" x14ac:dyDescent="0.2">
      <c r="A860" s="340"/>
      <c r="B860" s="35"/>
      <c r="C860" s="33"/>
      <c r="D860" s="33"/>
      <c r="E860" s="34"/>
      <c r="F860" s="168" t="s">
        <v>60</v>
      </c>
      <c r="G860" s="181">
        <f>G331</f>
        <v>0</v>
      </c>
      <c r="H860" s="225">
        <f>G860*(1-VLOOKUP($F860,SHT,2,FALSE))+H331*(1-VLOOKUP($F860,SHT,2,FALSE))</f>
        <v>0</v>
      </c>
      <c r="I860" s="171">
        <f t="shared" ref="I860:V860" si="343">I331*(1-VLOOKUP($F860,SHT,2,FALSE))</f>
        <v>0</v>
      </c>
      <c r="J860" s="171">
        <f t="shared" si="343"/>
        <v>0</v>
      </c>
      <c r="K860" s="188">
        <f t="shared" si="343"/>
        <v>0</v>
      </c>
      <c r="L860" s="172">
        <f t="shared" si="343"/>
        <v>0</v>
      </c>
      <c r="M860" s="183">
        <f t="shared" si="343"/>
        <v>0</v>
      </c>
      <c r="N860" s="173">
        <f t="shared" si="343"/>
        <v>0</v>
      </c>
      <c r="O860" s="173">
        <f t="shared" si="343"/>
        <v>0</v>
      </c>
      <c r="P860" s="173">
        <f t="shared" si="343"/>
        <v>0</v>
      </c>
      <c r="Q860" s="173">
        <f t="shared" si="343"/>
        <v>0</v>
      </c>
      <c r="R860" s="173">
        <f t="shared" si="343"/>
        <v>0</v>
      </c>
      <c r="S860" s="173">
        <f t="shared" si="343"/>
        <v>0</v>
      </c>
      <c r="T860" s="170">
        <f t="shared" si="343"/>
        <v>0</v>
      </c>
      <c r="U860" s="173">
        <f t="shared" si="343"/>
        <v>0</v>
      </c>
      <c r="V860" s="174">
        <f t="shared" si="343"/>
        <v>0</v>
      </c>
      <c r="W860" s="54">
        <f>W331</f>
        <v>0</v>
      </c>
      <c r="Y860" s="478" t="s">
        <v>677</v>
      </c>
      <c r="Z860" s="456" t="s">
        <v>678</v>
      </c>
      <c r="AA860" s="488"/>
      <c r="AB860" s="489"/>
    </row>
    <row r="861" spans="1:28" outlineLevel="1" x14ac:dyDescent="0.2">
      <c r="A861" s="340"/>
      <c r="B861" s="35"/>
      <c r="C861" s="33"/>
      <c r="D861" s="33"/>
      <c r="E861" s="34"/>
      <c r="F861" s="168" t="s">
        <v>62</v>
      </c>
      <c r="G861" s="181">
        <f>G332</f>
        <v>0</v>
      </c>
      <c r="H861" s="225">
        <f>G861*(1-VLOOKUP($F861,SHT,2,FALSE))+H332*(1-VLOOKUP($F861,SHT,2,FALSE))</f>
        <v>0</v>
      </c>
      <c r="I861" s="171">
        <f t="shared" ref="I861:V861" si="344">I332*(1-VLOOKUP($F861,SHT,2,FALSE))</f>
        <v>0</v>
      </c>
      <c r="J861" s="171">
        <f t="shared" si="344"/>
        <v>0</v>
      </c>
      <c r="K861" s="188">
        <f t="shared" si="344"/>
        <v>0</v>
      </c>
      <c r="L861" s="172">
        <f t="shared" si="344"/>
        <v>0</v>
      </c>
      <c r="M861" s="183">
        <f t="shared" si="344"/>
        <v>0</v>
      </c>
      <c r="N861" s="173">
        <f t="shared" si="344"/>
        <v>0</v>
      </c>
      <c r="O861" s="173">
        <f t="shared" si="344"/>
        <v>0</v>
      </c>
      <c r="P861" s="173">
        <f t="shared" si="344"/>
        <v>0</v>
      </c>
      <c r="Q861" s="173">
        <f t="shared" si="344"/>
        <v>0</v>
      </c>
      <c r="R861" s="173">
        <f t="shared" si="344"/>
        <v>0</v>
      </c>
      <c r="S861" s="173">
        <f t="shared" si="344"/>
        <v>0</v>
      </c>
      <c r="T861" s="170">
        <f t="shared" si="344"/>
        <v>0</v>
      </c>
      <c r="U861" s="173">
        <f t="shared" si="344"/>
        <v>0</v>
      </c>
      <c r="V861" s="174">
        <f t="shared" si="344"/>
        <v>0</v>
      </c>
      <c r="W861" s="54">
        <f>W332</f>
        <v>0</v>
      </c>
      <c r="Y861" s="478" t="s">
        <v>677</v>
      </c>
      <c r="Z861" s="456" t="s">
        <v>678</v>
      </c>
      <c r="AA861" s="488"/>
      <c r="AB861" s="489"/>
    </row>
    <row r="862" spans="1:28" x14ac:dyDescent="0.2">
      <c r="A862" s="340"/>
      <c r="B862" s="35"/>
      <c r="C862" s="33"/>
      <c r="D862" s="33"/>
      <c r="E862" s="34" t="s">
        <v>64</v>
      </c>
      <c r="F862" s="34"/>
      <c r="G862" s="76">
        <f t="shared" ref="G862:W862" si="345">SUBTOTAL(9,G863:G864)</f>
        <v>0</v>
      </c>
      <c r="H862" s="77">
        <f t="shared" si="345"/>
        <v>0</v>
      </c>
      <c r="I862" s="73">
        <f t="shared" si="345"/>
        <v>0</v>
      </c>
      <c r="J862" s="73">
        <f t="shared" si="345"/>
        <v>0</v>
      </c>
      <c r="K862" s="74">
        <f t="shared" si="345"/>
        <v>0</v>
      </c>
      <c r="L862" s="43">
        <f t="shared" si="345"/>
        <v>0</v>
      </c>
      <c r="M862" s="43">
        <f t="shared" si="345"/>
        <v>0</v>
      </c>
      <c r="N862" s="43">
        <f t="shared" si="345"/>
        <v>0</v>
      </c>
      <c r="O862" s="43">
        <f t="shared" si="345"/>
        <v>0</v>
      </c>
      <c r="P862" s="43">
        <f t="shared" si="345"/>
        <v>0</v>
      </c>
      <c r="Q862" s="43">
        <f t="shared" si="345"/>
        <v>0</v>
      </c>
      <c r="R862" s="43">
        <f t="shared" si="345"/>
        <v>0</v>
      </c>
      <c r="S862" s="43">
        <f t="shared" si="345"/>
        <v>0</v>
      </c>
      <c r="T862" s="43">
        <f t="shared" si="345"/>
        <v>0</v>
      </c>
      <c r="U862" s="43">
        <f t="shared" si="345"/>
        <v>0</v>
      </c>
      <c r="V862" s="43">
        <f t="shared" si="345"/>
        <v>0</v>
      </c>
      <c r="W862" s="42">
        <f t="shared" si="345"/>
        <v>0</v>
      </c>
      <c r="Y862" s="457" t="s">
        <v>675</v>
      </c>
      <c r="Z862" s="485"/>
      <c r="AA862" s="489"/>
      <c r="AB862" s="489"/>
    </row>
    <row r="863" spans="1:28" outlineLevel="1" x14ac:dyDescent="0.2">
      <c r="A863" s="340"/>
      <c r="B863" s="35"/>
      <c r="C863" s="33"/>
      <c r="D863" s="33"/>
      <c r="E863" s="34"/>
      <c r="F863" s="168" t="s">
        <v>65</v>
      </c>
      <c r="G863" s="181">
        <f>G334</f>
        <v>0</v>
      </c>
      <c r="H863" s="225">
        <f>G863*(1-VLOOKUP($F863,SHT,2,FALSE))+H334*(1-VLOOKUP($F863,SHT,2,FALSE))</f>
        <v>0</v>
      </c>
      <c r="I863" s="171">
        <f t="shared" ref="I863:V863" si="346">I334*(1-VLOOKUP($F863,SHT,2,FALSE))</f>
        <v>0</v>
      </c>
      <c r="J863" s="171">
        <f t="shared" si="346"/>
        <v>0</v>
      </c>
      <c r="K863" s="188">
        <f t="shared" si="346"/>
        <v>0</v>
      </c>
      <c r="L863" s="172">
        <f t="shared" si="346"/>
        <v>0</v>
      </c>
      <c r="M863" s="183">
        <f t="shared" si="346"/>
        <v>0</v>
      </c>
      <c r="N863" s="173">
        <f t="shared" si="346"/>
        <v>0</v>
      </c>
      <c r="O863" s="173">
        <f t="shared" si="346"/>
        <v>0</v>
      </c>
      <c r="P863" s="173">
        <f t="shared" si="346"/>
        <v>0</v>
      </c>
      <c r="Q863" s="173">
        <f t="shared" si="346"/>
        <v>0</v>
      </c>
      <c r="R863" s="173">
        <f t="shared" si="346"/>
        <v>0</v>
      </c>
      <c r="S863" s="173">
        <f t="shared" si="346"/>
        <v>0</v>
      </c>
      <c r="T863" s="170">
        <f t="shared" si="346"/>
        <v>0</v>
      </c>
      <c r="U863" s="173">
        <f t="shared" si="346"/>
        <v>0</v>
      </c>
      <c r="V863" s="174">
        <f t="shared" si="346"/>
        <v>0</v>
      </c>
      <c r="W863" s="54">
        <f>W334</f>
        <v>0</v>
      </c>
      <c r="Y863" s="478" t="s">
        <v>677</v>
      </c>
      <c r="Z863" s="456" t="s">
        <v>678</v>
      </c>
      <c r="AA863" s="488"/>
      <c r="AB863" s="489"/>
    </row>
    <row r="864" spans="1:28" outlineLevel="1" x14ac:dyDescent="0.2">
      <c r="A864" s="340"/>
      <c r="B864" s="35"/>
      <c r="C864" s="33"/>
      <c r="D864" s="33"/>
      <c r="E864" s="34"/>
      <c r="F864" s="168" t="s">
        <v>67</v>
      </c>
      <c r="G864" s="181">
        <f>G335</f>
        <v>0</v>
      </c>
      <c r="H864" s="225">
        <f>G864*(1-VLOOKUP($F864,SHT,2,FALSE))+H335*(1-VLOOKUP($F864,SHT,2,FALSE))</f>
        <v>0</v>
      </c>
      <c r="I864" s="171">
        <f t="shared" ref="I864:V864" si="347">I335*(1-VLOOKUP($F864,SHT,2,FALSE))</f>
        <v>0</v>
      </c>
      <c r="J864" s="171">
        <f t="shared" si="347"/>
        <v>0</v>
      </c>
      <c r="K864" s="188">
        <f t="shared" si="347"/>
        <v>0</v>
      </c>
      <c r="L864" s="172">
        <f t="shared" si="347"/>
        <v>0</v>
      </c>
      <c r="M864" s="183">
        <f t="shared" si="347"/>
        <v>0</v>
      </c>
      <c r="N864" s="173">
        <f t="shared" si="347"/>
        <v>0</v>
      </c>
      <c r="O864" s="173">
        <f t="shared" si="347"/>
        <v>0</v>
      </c>
      <c r="P864" s="173">
        <f t="shared" si="347"/>
        <v>0</v>
      </c>
      <c r="Q864" s="173">
        <f t="shared" si="347"/>
        <v>0</v>
      </c>
      <c r="R864" s="173">
        <f t="shared" si="347"/>
        <v>0</v>
      </c>
      <c r="S864" s="173">
        <f t="shared" si="347"/>
        <v>0</v>
      </c>
      <c r="T864" s="170">
        <f t="shared" si="347"/>
        <v>0</v>
      </c>
      <c r="U864" s="173">
        <f t="shared" si="347"/>
        <v>0</v>
      </c>
      <c r="V864" s="174">
        <f t="shared" si="347"/>
        <v>0</v>
      </c>
      <c r="W864" s="54">
        <f>W335</f>
        <v>0</v>
      </c>
      <c r="Y864" s="478" t="s">
        <v>677</v>
      </c>
      <c r="Z864" s="456" t="s">
        <v>678</v>
      </c>
      <c r="AA864" s="488"/>
      <c r="AB864" s="489"/>
    </row>
    <row r="865" spans="1:28" x14ac:dyDescent="0.2">
      <c r="A865" s="340"/>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6"/>
      <c r="Z865" s="487"/>
      <c r="AA865" s="489"/>
      <c r="AB865" s="489"/>
    </row>
    <row r="866" spans="1:28" x14ac:dyDescent="0.2">
      <c r="A866" s="340"/>
      <c r="B866" s="35"/>
      <c r="C866" s="33"/>
      <c r="D866" s="33"/>
      <c r="E866" s="34" t="s">
        <v>70</v>
      </c>
      <c r="F866" s="34"/>
      <c r="G866" s="76">
        <f t="shared" ref="G866:W866" si="348">SUBTOTAL(9,G867:G868)</f>
        <v>0</v>
      </c>
      <c r="H866" s="77">
        <f t="shared" si="348"/>
        <v>0</v>
      </c>
      <c r="I866" s="73">
        <f t="shared" si="348"/>
        <v>0</v>
      </c>
      <c r="J866" s="73">
        <f t="shared" si="348"/>
        <v>0</v>
      </c>
      <c r="K866" s="74">
        <f t="shared" si="348"/>
        <v>0</v>
      </c>
      <c r="L866" s="43">
        <f t="shared" si="348"/>
        <v>0</v>
      </c>
      <c r="M866" s="43">
        <f t="shared" si="348"/>
        <v>0</v>
      </c>
      <c r="N866" s="43">
        <f t="shared" si="348"/>
        <v>0</v>
      </c>
      <c r="O866" s="43">
        <f t="shared" si="348"/>
        <v>0</v>
      </c>
      <c r="P866" s="43">
        <f t="shared" si="348"/>
        <v>0</v>
      </c>
      <c r="Q866" s="43">
        <f t="shared" si="348"/>
        <v>0</v>
      </c>
      <c r="R866" s="43">
        <f t="shared" si="348"/>
        <v>0</v>
      </c>
      <c r="S866" s="43">
        <f t="shared" si="348"/>
        <v>0</v>
      </c>
      <c r="T866" s="43">
        <f t="shared" si="348"/>
        <v>0</v>
      </c>
      <c r="U866" s="43">
        <f t="shared" si="348"/>
        <v>0</v>
      </c>
      <c r="V866" s="46">
        <f t="shared" si="348"/>
        <v>0</v>
      </c>
      <c r="W866" s="42">
        <f t="shared" si="348"/>
        <v>0</v>
      </c>
      <c r="Y866" s="457" t="s">
        <v>675</v>
      </c>
      <c r="Z866" s="491"/>
      <c r="AA866" s="489"/>
      <c r="AB866" s="491"/>
    </row>
    <row r="867" spans="1:28" outlineLevel="1" x14ac:dyDescent="0.2">
      <c r="A867" s="340"/>
      <c r="B867" s="35"/>
      <c r="C867" s="33"/>
      <c r="D867" s="33"/>
      <c r="E867" s="34"/>
      <c r="F867" s="168" t="s">
        <v>71</v>
      </c>
      <c r="G867" s="181">
        <f>G338</f>
        <v>0</v>
      </c>
      <c r="H867" s="225">
        <f>G867*(1-VLOOKUP($F867,SHT,2,FALSE))+H338*(1-VLOOKUP($F867,SHT,2,FALSE))</f>
        <v>0</v>
      </c>
      <c r="I867" s="171">
        <f t="shared" ref="I867:V867" si="349">I338*(1-VLOOKUP($F867,SHT,2,FALSE))</f>
        <v>0</v>
      </c>
      <c r="J867" s="171">
        <f t="shared" si="349"/>
        <v>0</v>
      </c>
      <c r="K867" s="188">
        <f t="shared" si="349"/>
        <v>0</v>
      </c>
      <c r="L867" s="172">
        <f t="shared" si="349"/>
        <v>0</v>
      </c>
      <c r="M867" s="183">
        <f t="shared" si="349"/>
        <v>0</v>
      </c>
      <c r="N867" s="173">
        <f t="shared" si="349"/>
        <v>0</v>
      </c>
      <c r="O867" s="173">
        <f t="shared" si="349"/>
        <v>0</v>
      </c>
      <c r="P867" s="173">
        <f t="shared" si="349"/>
        <v>0</v>
      </c>
      <c r="Q867" s="173">
        <f t="shared" si="349"/>
        <v>0</v>
      </c>
      <c r="R867" s="173">
        <f t="shared" si="349"/>
        <v>0</v>
      </c>
      <c r="S867" s="173">
        <f t="shared" si="349"/>
        <v>0</v>
      </c>
      <c r="T867" s="170">
        <f t="shared" si="349"/>
        <v>0</v>
      </c>
      <c r="U867" s="173">
        <f t="shared" si="349"/>
        <v>0</v>
      </c>
      <c r="V867" s="174">
        <f t="shared" si="349"/>
        <v>0</v>
      </c>
      <c r="W867" s="54">
        <f>W338</f>
        <v>0</v>
      </c>
      <c r="Y867" s="478" t="s">
        <v>677</v>
      </c>
      <c r="Z867" s="456" t="s">
        <v>678</v>
      </c>
      <c r="AA867" s="488"/>
      <c r="AB867" s="456" t="s">
        <v>674</v>
      </c>
    </row>
    <row r="868" spans="1:28" outlineLevel="1" x14ac:dyDescent="0.2">
      <c r="A868" s="340"/>
      <c r="B868" s="35"/>
      <c r="C868" s="33"/>
      <c r="D868" s="33"/>
      <c r="E868" s="34"/>
      <c r="F868" s="168" t="s">
        <v>73</v>
      </c>
      <c r="G868" s="181">
        <f>G339</f>
        <v>0</v>
      </c>
      <c r="H868" s="225">
        <f>G868*(1-VLOOKUP($F868,SHT,2,FALSE))+H339*(1-VLOOKUP($F868,SHT,2,FALSE))</f>
        <v>0</v>
      </c>
      <c r="I868" s="171">
        <f t="shared" ref="I868:V868" si="350">I339*(1-VLOOKUP($F868,SHT,2,FALSE))</f>
        <v>0</v>
      </c>
      <c r="J868" s="171">
        <f t="shared" si="350"/>
        <v>0</v>
      </c>
      <c r="K868" s="188">
        <f t="shared" si="350"/>
        <v>0</v>
      </c>
      <c r="L868" s="172">
        <f t="shared" si="350"/>
        <v>0</v>
      </c>
      <c r="M868" s="183">
        <f t="shared" si="350"/>
        <v>0</v>
      </c>
      <c r="N868" s="173">
        <f t="shared" si="350"/>
        <v>0</v>
      </c>
      <c r="O868" s="173">
        <f t="shared" si="350"/>
        <v>0</v>
      </c>
      <c r="P868" s="173">
        <f t="shared" si="350"/>
        <v>0</v>
      </c>
      <c r="Q868" s="173">
        <f t="shared" si="350"/>
        <v>0</v>
      </c>
      <c r="R868" s="173">
        <f t="shared" si="350"/>
        <v>0</v>
      </c>
      <c r="S868" s="173">
        <f t="shared" si="350"/>
        <v>0</v>
      </c>
      <c r="T868" s="170">
        <f t="shared" si="350"/>
        <v>0</v>
      </c>
      <c r="U868" s="173">
        <f t="shared" si="350"/>
        <v>0</v>
      </c>
      <c r="V868" s="174">
        <f t="shared" si="350"/>
        <v>0</v>
      </c>
      <c r="W868" s="54">
        <f>W339</f>
        <v>0</v>
      </c>
      <c r="Y868" s="478" t="s">
        <v>677</v>
      </c>
      <c r="Z868" s="456" t="s">
        <v>678</v>
      </c>
      <c r="AA868" s="488"/>
      <c r="AB868" s="456" t="s">
        <v>674</v>
      </c>
    </row>
    <row r="869" spans="1:28" x14ac:dyDescent="0.2">
      <c r="A869" s="340"/>
      <c r="B869" s="35"/>
      <c r="C869" s="33"/>
      <c r="D869" s="33"/>
      <c r="E869" s="34" t="s">
        <v>75</v>
      </c>
      <c r="F869" s="34"/>
      <c r="G869" s="76">
        <f t="shared" ref="G869:W869" si="351">SUBTOTAL(9,G870:G872)</f>
        <v>0</v>
      </c>
      <c r="H869" s="77">
        <f t="shared" si="351"/>
        <v>0</v>
      </c>
      <c r="I869" s="73">
        <f t="shared" si="351"/>
        <v>0</v>
      </c>
      <c r="J869" s="73">
        <f t="shared" si="351"/>
        <v>0</v>
      </c>
      <c r="K869" s="74">
        <f t="shared" si="351"/>
        <v>0</v>
      </c>
      <c r="L869" s="43">
        <f t="shared" si="351"/>
        <v>0</v>
      </c>
      <c r="M869" s="43">
        <f t="shared" si="351"/>
        <v>0</v>
      </c>
      <c r="N869" s="43">
        <f t="shared" si="351"/>
        <v>0</v>
      </c>
      <c r="O869" s="43">
        <f t="shared" si="351"/>
        <v>0</v>
      </c>
      <c r="P869" s="43">
        <f t="shared" si="351"/>
        <v>0</v>
      </c>
      <c r="Q869" s="43">
        <f t="shared" si="351"/>
        <v>0</v>
      </c>
      <c r="R869" s="43">
        <f t="shared" si="351"/>
        <v>0</v>
      </c>
      <c r="S869" s="43">
        <f t="shared" si="351"/>
        <v>0</v>
      </c>
      <c r="T869" s="43">
        <f t="shared" si="351"/>
        <v>0</v>
      </c>
      <c r="U869" s="43">
        <f t="shared" si="351"/>
        <v>0</v>
      </c>
      <c r="V869" s="43">
        <f t="shared" si="351"/>
        <v>0</v>
      </c>
      <c r="W869" s="42">
        <f t="shared" si="351"/>
        <v>0</v>
      </c>
      <c r="Y869" s="457" t="s">
        <v>675</v>
      </c>
      <c r="Z869" s="485"/>
      <c r="AA869" s="489"/>
      <c r="AB869" s="491"/>
    </row>
    <row r="870" spans="1:28" outlineLevel="1" x14ac:dyDescent="0.2">
      <c r="A870" s="340"/>
      <c r="B870" s="35"/>
      <c r="C870" s="33"/>
      <c r="D870" s="33"/>
      <c r="E870" s="34"/>
      <c r="F870" s="168" t="s">
        <v>76</v>
      </c>
      <c r="G870" s="181">
        <f>G341</f>
        <v>0</v>
      </c>
      <c r="H870" s="225">
        <f>G870*(1-VLOOKUP($F870,SHT,2,FALSE))+H341*(1-VLOOKUP($F870,SHT,2,FALSE))</f>
        <v>0</v>
      </c>
      <c r="I870" s="171">
        <f t="shared" ref="I870:V870" si="352">I341*(1-VLOOKUP($F870,SHT,2,FALSE))</f>
        <v>0</v>
      </c>
      <c r="J870" s="171">
        <f t="shared" si="352"/>
        <v>0</v>
      </c>
      <c r="K870" s="188">
        <f t="shared" si="352"/>
        <v>0</v>
      </c>
      <c r="L870" s="172">
        <f t="shared" si="352"/>
        <v>0</v>
      </c>
      <c r="M870" s="183">
        <f t="shared" si="352"/>
        <v>0</v>
      </c>
      <c r="N870" s="173">
        <f t="shared" si="352"/>
        <v>0</v>
      </c>
      <c r="O870" s="173">
        <f t="shared" si="352"/>
        <v>0</v>
      </c>
      <c r="P870" s="173">
        <f t="shared" si="352"/>
        <v>0</v>
      </c>
      <c r="Q870" s="173">
        <f t="shared" si="352"/>
        <v>0</v>
      </c>
      <c r="R870" s="173">
        <f t="shared" si="352"/>
        <v>0</v>
      </c>
      <c r="S870" s="173">
        <f t="shared" si="352"/>
        <v>0</v>
      </c>
      <c r="T870" s="170">
        <f t="shared" si="352"/>
        <v>0</v>
      </c>
      <c r="U870" s="173">
        <f t="shared" si="352"/>
        <v>0</v>
      </c>
      <c r="V870" s="174">
        <f t="shared" si="352"/>
        <v>0</v>
      </c>
      <c r="W870" s="54">
        <f>W341</f>
        <v>0</v>
      </c>
      <c r="Y870" s="478" t="s">
        <v>677</v>
      </c>
      <c r="Z870" s="456" t="s">
        <v>678</v>
      </c>
      <c r="AA870" s="488"/>
      <c r="AB870" s="456" t="s">
        <v>674</v>
      </c>
    </row>
    <row r="871" spans="1:28" outlineLevel="1" x14ac:dyDescent="0.2">
      <c r="A871" s="340"/>
      <c r="B871" s="35"/>
      <c r="C871" s="33"/>
      <c r="D871" s="33"/>
      <c r="E871" s="34"/>
      <c r="F871" s="168" t="s">
        <v>78</v>
      </c>
      <c r="G871" s="181">
        <f>G342</f>
        <v>0</v>
      </c>
      <c r="H871" s="225">
        <f>G871*(1-VLOOKUP($F871,SHT,2,FALSE))+H342*(1-VLOOKUP($F871,SHT,2,FALSE))</f>
        <v>0</v>
      </c>
      <c r="I871" s="171">
        <f t="shared" ref="I871:V871" si="353">I342*(1-VLOOKUP($F871,SHT,2,FALSE))</f>
        <v>0</v>
      </c>
      <c r="J871" s="171">
        <f t="shared" si="353"/>
        <v>0</v>
      </c>
      <c r="K871" s="188">
        <f t="shared" si="353"/>
        <v>0</v>
      </c>
      <c r="L871" s="172">
        <f t="shared" si="353"/>
        <v>0</v>
      </c>
      <c r="M871" s="183">
        <f t="shared" si="353"/>
        <v>0</v>
      </c>
      <c r="N871" s="173">
        <f t="shared" si="353"/>
        <v>0</v>
      </c>
      <c r="O871" s="173">
        <f t="shared" si="353"/>
        <v>0</v>
      </c>
      <c r="P871" s="173">
        <f t="shared" si="353"/>
        <v>0</v>
      </c>
      <c r="Q871" s="173">
        <f t="shared" si="353"/>
        <v>0</v>
      </c>
      <c r="R871" s="173">
        <f t="shared" si="353"/>
        <v>0</v>
      </c>
      <c r="S871" s="173">
        <f t="shared" si="353"/>
        <v>0</v>
      </c>
      <c r="T871" s="170">
        <f t="shared" si="353"/>
        <v>0</v>
      </c>
      <c r="U871" s="173">
        <f t="shared" si="353"/>
        <v>0</v>
      </c>
      <c r="V871" s="174">
        <f t="shared" si="353"/>
        <v>0</v>
      </c>
      <c r="W871" s="54">
        <f>W342</f>
        <v>0</v>
      </c>
      <c r="Y871" s="478" t="s">
        <v>677</v>
      </c>
      <c r="Z871" s="456" t="s">
        <v>678</v>
      </c>
      <c r="AA871" s="488"/>
      <c r="AB871" s="456" t="s">
        <v>674</v>
      </c>
    </row>
    <row r="872" spans="1:28" outlineLevel="1" x14ac:dyDescent="0.2">
      <c r="A872" s="340"/>
      <c r="B872" s="35"/>
      <c r="C872" s="33"/>
      <c r="D872" s="33"/>
      <c r="E872" s="34"/>
      <c r="F872" s="168" t="s">
        <v>80</v>
      </c>
      <c r="G872" s="181">
        <f>G343</f>
        <v>0</v>
      </c>
      <c r="H872" s="225">
        <f>G872*(1-VLOOKUP($F872,SHT,2,FALSE))+H343*(1-VLOOKUP($F872,SHT,2,FALSE))</f>
        <v>0</v>
      </c>
      <c r="I872" s="171">
        <f t="shared" ref="I872:V872" si="354">I343*(1-VLOOKUP($F872,SHT,2,FALSE))</f>
        <v>0</v>
      </c>
      <c r="J872" s="171">
        <f t="shared" si="354"/>
        <v>0</v>
      </c>
      <c r="K872" s="188">
        <f t="shared" si="354"/>
        <v>0</v>
      </c>
      <c r="L872" s="172">
        <f t="shared" si="354"/>
        <v>0</v>
      </c>
      <c r="M872" s="183">
        <f t="shared" si="354"/>
        <v>0</v>
      </c>
      <c r="N872" s="173">
        <f t="shared" si="354"/>
        <v>0</v>
      </c>
      <c r="O872" s="173">
        <f t="shared" si="354"/>
        <v>0</v>
      </c>
      <c r="P872" s="173">
        <f t="shared" si="354"/>
        <v>0</v>
      </c>
      <c r="Q872" s="173">
        <f t="shared" si="354"/>
        <v>0</v>
      </c>
      <c r="R872" s="173">
        <f t="shared" si="354"/>
        <v>0</v>
      </c>
      <c r="S872" s="173">
        <f t="shared" si="354"/>
        <v>0</v>
      </c>
      <c r="T872" s="170">
        <f t="shared" si="354"/>
        <v>0</v>
      </c>
      <c r="U872" s="173">
        <f t="shared" si="354"/>
        <v>0</v>
      </c>
      <c r="V872" s="174">
        <f t="shared" si="354"/>
        <v>0</v>
      </c>
      <c r="W872" s="54">
        <f>W343</f>
        <v>0</v>
      </c>
      <c r="Y872" s="478" t="s">
        <v>677</v>
      </c>
      <c r="Z872" s="456" t="s">
        <v>678</v>
      </c>
      <c r="AA872" s="488"/>
      <c r="AB872" s="489"/>
    </row>
    <row r="873" spans="1:28" x14ac:dyDescent="0.2">
      <c r="A873" s="340"/>
      <c r="B873" s="35"/>
      <c r="C873" s="33"/>
      <c r="D873" s="33"/>
      <c r="E873" s="34" t="s">
        <v>82</v>
      </c>
      <c r="F873" s="34"/>
      <c r="G873" s="76">
        <f t="shared" ref="G873:W873" si="355">SUBTOTAL(9,G874:G875)</f>
        <v>0</v>
      </c>
      <c r="H873" s="77">
        <f t="shared" si="355"/>
        <v>0</v>
      </c>
      <c r="I873" s="73">
        <f t="shared" si="355"/>
        <v>0</v>
      </c>
      <c r="J873" s="73">
        <f t="shared" si="355"/>
        <v>0</v>
      </c>
      <c r="K873" s="74">
        <f t="shared" si="355"/>
        <v>0</v>
      </c>
      <c r="L873" s="43">
        <f t="shared" si="355"/>
        <v>0</v>
      </c>
      <c r="M873" s="43">
        <f t="shared" si="355"/>
        <v>0</v>
      </c>
      <c r="N873" s="43">
        <f t="shared" si="355"/>
        <v>0</v>
      </c>
      <c r="O873" s="43">
        <f t="shared" si="355"/>
        <v>0</v>
      </c>
      <c r="P873" s="43">
        <f t="shared" si="355"/>
        <v>0</v>
      </c>
      <c r="Q873" s="43">
        <f t="shared" si="355"/>
        <v>0</v>
      </c>
      <c r="R873" s="43">
        <f t="shared" si="355"/>
        <v>0</v>
      </c>
      <c r="S873" s="43">
        <f t="shared" si="355"/>
        <v>0</v>
      </c>
      <c r="T873" s="43">
        <f t="shared" si="355"/>
        <v>0</v>
      </c>
      <c r="U873" s="43">
        <f t="shared" si="355"/>
        <v>0</v>
      </c>
      <c r="V873" s="46">
        <f t="shared" si="355"/>
        <v>0</v>
      </c>
      <c r="W873" s="42">
        <f t="shared" si="355"/>
        <v>0</v>
      </c>
      <c r="Y873" s="457" t="s">
        <v>675</v>
      </c>
      <c r="Z873" s="485"/>
      <c r="AA873" s="489"/>
      <c r="AB873" s="491"/>
    </row>
    <row r="874" spans="1:28" outlineLevel="1" x14ac:dyDescent="0.2">
      <c r="A874" s="340"/>
      <c r="B874" s="35"/>
      <c r="C874" s="33"/>
      <c r="D874" s="33"/>
      <c r="E874" s="34"/>
      <c r="F874" s="168" t="s">
        <v>83</v>
      </c>
      <c r="G874" s="181">
        <f>G345</f>
        <v>0</v>
      </c>
      <c r="H874" s="225">
        <f>G874*(1-VLOOKUP($F874,SHT,2,FALSE))+H345*(1-VLOOKUP($F874,SHT,2,FALSE))</f>
        <v>0</v>
      </c>
      <c r="I874" s="171">
        <f t="shared" ref="I874:V874" si="356">I345*(1-VLOOKUP($F874,SHT,2,FALSE))</f>
        <v>0</v>
      </c>
      <c r="J874" s="171">
        <f t="shared" si="356"/>
        <v>0</v>
      </c>
      <c r="K874" s="188">
        <f t="shared" si="356"/>
        <v>0</v>
      </c>
      <c r="L874" s="172">
        <f t="shared" si="356"/>
        <v>0</v>
      </c>
      <c r="M874" s="183">
        <f t="shared" si="356"/>
        <v>0</v>
      </c>
      <c r="N874" s="173">
        <f t="shared" si="356"/>
        <v>0</v>
      </c>
      <c r="O874" s="173">
        <f t="shared" si="356"/>
        <v>0</v>
      </c>
      <c r="P874" s="173">
        <f t="shared" si="356"/>
        <v>0</v>
      </c>
      <c r="Q874" s="173">
        <f t="shared" si="356"/>
        <v>0</v>
      </c>
      <c r="R874" s="173">
        <f t="shared" si="356"/>
        <v>0</v>
      </c>
      <c r="S874" s="173">
        <f t="shared" si="356"/>
        <v>0</v>
      </c>
      <c r="T874" s="170">
        <f t="shared" si="356"/>
        <v>0</v>
      </c>
      <c r="U874" s="173">
        <f t="shared" si="356"/>
        <v>0</v>
      </c>
      <c r="V874" s="174">
        <f t="shared" si="356"/>
        <v>0</v>
      </c>
      <c r="W874" s="54">
        <f>W345</f>
        <v>0</v>
      </c>
      <c r="Y874" s="478" t="s">
        <v>677</v>
      </c>
      <c r="Z874" s="456" t="s">
        <v>678</v>
      </c>
      <c r="AA874" s="488"/>
      <c r="AB874" s="456" t="s">
        <v>674</v>
      </c>
    </row>
    <row r="875" spans="1:28" outlineLevel="1" x14ac:dyDescent="0.2">
      <c r="A875" s="340"/>
      <c r="B875" s="35"/>
      <c r="C875" s="33"/>
      <c r="D875" s="33"/>
      <c r="E875" s="34"/>
      <c r="F875" s="168" t="s">
        <v>85</v>
      </c>
      <c r="G875" s="181">
        <f>G346</f>
        <v>0</v>
      </c>
      <c r="H875" s="225">
        <f>G875*(1-VLOOKUP($F875,SHT,2,FALSE))+H346*(1-VLOOKUP($F875,SHT,2,FALSE))</f>
        <v>0</v>
      </c>
      <c r="I875" s="171">
        <f t="shared" ref="I875:V875" si="357">I346*(1-VLOOKUP($F875,SHT,2,FALSE))</f>
        <v>0</v>
      </c>
      <c r="J875" s="171">
        <f t="shared" si="357"/>
        <v>0</v>
      </c>
      <c r="K875" s="188">
        <f t="shared" si="357"/>
        <v>0</v>
      </c>
      <c r="L875" s="172">
        <f t="shared" si="357"/>
        <v>0</v>
      </c>
      <c r="M875" s="183">
        <f t="shared" si="357"/>
        <v>0</v>
      </c>
      <c r="N875" s="173">
        <f t="shared" si="357"/>
        <v>0</v>
      </c>
      <c r="O875" s="173">
        <f t="shared" si="357"/>
        <v>0</v>
      </c>
      <c r="P875" s="173">
        <f t="shared" si="357"/>
        <v>0</v>
      </c>
      <c r="Q875" s="173">
        <f t="shared" si="357"/>
        <v>0</v>
      </c>
      <c r="R875" s="173">
        <f t="shared" si="357"/>
        <v>0</v>
      </c>
      <c r="S875" s="173">
        <f t="shared" si="357"/>
        <v>0</v>
      </c>
      <c r="T875" s="170">
        <f t="shared" si="357"/>
        <v>0</v>
      </c>
      <c r="U875" s="173">
        <f t="shared" si="357"/>
        <v>0</v>
      </c>
      <c r="V875" s="174">
        <f t="shared" si="357"/>
        <v>0</v>
      </c>
      <c r="W875" s="54">
        <f>W346</f>
        <v>0</v>
      </c>
      <c r="Y875" s="478" t="s">
        <v>677</v>
      </c>
      <c r="Z875" s="456" t="s">
        <v>678</v>
      </c>
      <c r="AA875" s="488"/>
      <c r="AB875" s="456" t="s">
        <v>674</v>
      </c>
    </row>
    <row r="876" spans="1:28" x14ac:dyDescent="0.2">
      <c r="A876" s="340"/>
      <c r="B876" s="35"/>
      <c r="C876" s="33"/>
      <c r="D876" s="33"/>
      <c r="E876" s="34" t="s">
        <v>87</v>
      </c>
      <c r="F876" s="34"/>
      <c r="G876" s="76">
        <f t="shared" ref="G876:W876" si="358">SUBTOTAL(9,G877:G879)</f>
        <v>0</v>
      </c>
      <c r="H876" s="77">
        <f t="shared" si="358"/>
        <v>0</v>
      </c>
      <c r="I876" s="73">
        <f t="shared" si="358"/>
        <v>0</v>
      </c>
      <c r="J876" s="73">
        <f t="shared" si="358"/>
        <v>0</v>
      </c>
      <c r="K876" s="74">
        <f t="shared" si="358"/>
        <v>0</v>
      </c>
      <c r="L876" s="43">
        <f t="shared" si="358"/>
        <v>0</v>
      </c>
      <c r="M876" s="43">
        <f t="shared" si="358"/>
        <v>0</v>
      </c>
      <c r="N876" s="43">
        <f t="shared" si="358"/>
        <v>0</v>
      </c>
      <c r="O876" s="43">
        <f t="shared" si="358"/>
        <v>0</v>
      </c>
      <c r="P876" s="43">
        <f t="shared" si="358"/>
        <v>0</v>
      </c>
      <c r="Q876" s="43">
        <f t="shared" si="358"/>
        <v>0</v>
      </c>
      <c r="R876" s="43">
        <f t="shared" si="358"/>
        <v>0</v>
      </c>
      <c r="S876" s="43">
        <f t="shared" si="358"/>
        <v>0</v>
      </c>
      <c r="T876" s="43">
        <f t="shared" si="358"/>
        <v>0</v>
      </c>
      <c r="U876" s="43">
        <f t="shared" si="358"/>
        <v>0</v>
      </c>
      <c r="V876" s="43">
        <f t="shared" si="358"/>
        <v>0</v>
      </c>
      <c r="W876" s="42">
        <f t="shared" si="358"/>
        <v>0</v>
      </c>
      <c r="Y876" s="457" t="s">
        <v>675</v>
      </c>
      <c r="Z876" s="485"/>
      <c r="AA876" s="489"/>
      <c r="AB876" s="491"/>
    </row>
    <row r="877" spans="1:28" outlineLevel="1" x14ac:dyDescent="0.2">
      <c r="A877" s="340"/>
      <c r="B877" s="35"/>
      <c r="C877" s="33"/>
      <c r="D877" s="33"/>
      <c r="E877" s="34"/>
      <c r="F877" s="168" t="s">
        <v>88</v>
      </c>
      <c r="G877" s="181">
        <f>G348</f>
        <v>0</v>
      </c>
      <c r="H877" s="225">
        <f>G877*(1-VLOOKUP($F877,SHT,2,FALSE))+H348*(1-VLOOKUP($F877,SHT,2,FALSE))</f>
        <v>0</v>
      </c>
      <c r="I877" s="171">
        <f t="shared" ref="I877:V877" si="359">I348*(1-VLOOKUP($F877,SHT,2,FALSE))</f>
        <v>0</v>
      </c>
      <c r="J877" s="171">
        <f t="shared" si="359"/>
        <v>0</v>
      </c>
      <c r="K877" s="188">
        <f t="shared" si="359"/>
        <v>0</v>
      </c>
      <c r="L877" s="172">
        <f t="shared" si="359"/>
        <v>0</v>
      </c>
      <c r="M877" s="183">
        <f t="shared" si="359"/>
        <v>0</v>
      </c>
      <c r="N877" s="173">
        <f t="shared" si="359"/>
        <v>0</v>
      </c>
      <c r="O877" s="173">
        <f t="shared" si="359"/>
        <v>0</v>
      </c>
      <c r="P877" s="173">
        <f t="shared" si="359"/>
        <v>0</v>
      </c>
      <c r="Q877" s="173">
        <f t="shared" si="359"/>
        <v>0</v>
      </c>
      <c r="R877" s="173">
        <f t="shared" si="359"/>
        <v>0</v>
      </c>
      <c r="S877" s="173">
        <f t="shared" si="359"/>
        <v>0</v>
      </c>
      <c r="T877" s="170">
        <f t="shared" si="359"/>
        <v>0</v>
      </c>
      <c r="U877" s="173">
        <f t="shared" si="359"/>
        <v>0</v>
      </c>
      <c r="V877" s="174">
        <f t="shared" si="359"/>
        <v>0</v>
      </c>
      <c r="W877" s="54">
        <f>W348</f>
        <v>0</v>
      </c>
      <c r="Y877" s="478" t="s">
        <v>677</v>
      </c>
      <c r="Z877" s="456" t="s">
        <v>678</v>
      </c>
      <c r="AA877" s="488"/>
      <c r="AB877" s="456" t="s">
        <v>674</v>
      </c>
    </row>
    <row r="878" spans="1:28" outlineLevel="1" x14ac:dyDescent="0.2">
      <c r="A878" s="340"/>
      <c r="B878" s="35"/>
      <c r="C878" s="33"/>
      <c r="D878" s="33"/>
      <c r="E878" s="34"/>
      <c r="F878" s="168" t="s">
        <v>90</v>
      </c>
      <c r="G878" s="181">
        <f>G349</f>
        <v>0</v>
      </c>
      <c r="H878" s="225">
        <f>G878*(1-VLOOKUP($F878,SHT,2,FALSE))+H349*(1-VLOOKUP($F878,SHT,2,FALSE))</f>
        <v>0</v>
      </c>
      <c r="I878" s="171">
        <f t="shared" ref="I878:V878" si="360">I349*(1-VLOOKUP($F878,SHT,2,FALSE))</f>
        <v>0</v>
      </c>
      <c r="J878" s="171">
        <f t="shared" si="360"/>
        <v>0</v>
      </c>
      <c r="K878" s="188">
        <f t="shared" si="360"/>
        <v>0</v>
      </c>
      <c r="L878" s="172">
        <f t="shared" si="360"/>
        <v>0</v>
      </c>
      <c r="M878" s="183">
        <f t="shared" si="360"/>
        <v>0</v>
      </c>
      <c r="N878" s="173">
        <f t="shared" si="360"/>
        <v>0</v>
      </c>
      <c r="O878" s="173">
        <f t="shared" si="360"/>
        <v>0</v>
      </c>
      <c r="P878" s="173">
        <f t="shared" si="360"/>
        <v>0</v>
      </c>
      <c r="Q878" s="173">
        <f t="shared" si="360"/>
        <v>0</v>
      </c>
      <c r="R878" s="173">
        <f t="shared" si="360"/>
        <v>0</v>
      </c>
      <c r="S878" s="173">
        <f t="shared" si="360"/>
        <v>0</v>
      </c>
      <c r="T878" s="170">
        <f t="shared" si="360"/>
        <v>0</v>
      </c>
      <c r="U878" s="173">
        <f t="shared" si="360"/>
        <v>0</v>
      </c>
      <c r="V878" s="174">
        <f t="shared" si="360"/>
        <v>0</v>
      </c>
      <c r="W878" s="54">
        <f>W349</f>
        <v>0</v>
      </c>
      <c r="Y878" s="478" t="s">
        <v>677</v>
      </c>
      <c r="Z878" s="456" t="s">
        <v>678</v>
      </c>
      <c r="AA878" s="488"/>
      <c r="AB878" s="456" t="s">
        <v>674</v>
      </c>
    </row>
    <row r="879" spans="1:28" outlineLevel="1" x14ac:dyDescent="0.2">
      <c r="A879" s="340"/>
      <c r="B879" s="35"/>
      <c r="C879" s="33"/>
      <c r="D879" s="33"/>
      <c r="E879" s="34"/>
      <c r="F879" s="168" t="s">
        <v>92</v>
      </c>
      <c r="G879" s="181">
        <f>G350</f>
        <v>0</v>
      </c>
      <c r="H879" s="225">
        <f>G879*(1-VLOOKUP($F879,SHT,2,FALSE))+H350*(1-VLOOKUP($F879,SHT,2,FALSE))</f>
        <v>0</v>
      </c>
      <c r="I879" s="171">
        <f t="shared" ref="I879:V879" si="361">I350*(1-VLOOKUP($F879,SHT,2,FALSE))</f>
        <v>0</v>
      </c>
      <c r="J879" s="171">
        <f t="shared" si="361"/>
        <v>0</v>
      </c>
      <c r="K879" s="188">
        <f t="shared" si="361"/>
        <v>0</v>
      </c>
      <c r="L879" s="172">
        <f t="shared" si="361"/>
        <v>0</v>
      </c>
      <c r="M879" s="183">
        <f t="shared" si="361"/>
        <v>0</v>
      </c>
      <c r="N879" s="173">
        <f t="shared" si="361"/>
        <v>0</v>
      </c>
      <c r="O879" s="173">
        <f t="shared" si="361"/>
        <v>0</v>
      </c>
      <c r="P879" s="173">
        <f t="shared" si="361"/>
        <v>0</v>
      </c>
      <c r="Q879" s="173">
        <f t="shared" si="361"/>
        <v>0</v>
      </c>
      <c r="R879" s="173">
        <f t="shared" si="361"/>
        <v>0</v>
      </c>
      <c r="S879" s="173">
        <f t="shared" si="361"/>
        <v>0</v>
      </c>
      <c r="T879" s="170">
        <f t="shared" si="361"/>
        <v>0</v>
      </c>
      <c r="U879" s="173">
        <f t="shared" si="361"/>
        <v>0</v>
      </c>
      <c r="V879" s="174">
        <f t="shared" si="361"/>
        <v>0</v>
      </c>
      <c r="W879" s="54">
        <f>W350</f>
        <v>0</v>
      </c>
      <c r="Y879" s="478" t="s">
        <v>677</v>
      </c>
      <c r="Z879" s="456" t="s">
        <v>678</v>
      </c>
      <c r="AA879" s="488"/>
      <c r="AB879" s="489"/>
    </row>
    <row r="880" spans="1:28" x14ac:dyDescent="0.2">
      <c r="A880" s="340"/>
      <c r="B880" s="35"/>
      <c r="C880" s="33"/>
      <c r="D880" s="33"/>
      <c r="E880" s="34" t="s">
        <v>94</v>
      </c>
      <c r="F880" s="34"/>
      <c r="G880" s="76">
        <f t="shared" ref="G880:W880" si="362">SUBTOTAL(9,G881:G881)</f>
        <v>0</v>
      </c>
      <c r="H880" s="77">
        <f t="shared" si="362"/>
        <v>0</v>
      </c>
      <c r="I880" s="73">
        <f t="shared" si="362"/>
        <v>0</v>
      </c>
      <c r="J880" s="73">
        <f t="shared" si="362"/>
        <v>0</v>
      </c>
      <c r="K880" s="74">
        <f t="shared" si="362"/>
        <v>0</v>
      </c>
      <c r="L880" s="43">
        <f t="shared" si="362"/>
        <v>0</v>
      </c>
      <c r="M880" s="43">
        <f t="shared" si="362"/>
        <v>0</v>
      </c>
      <c r="N880" s="43">
        <f t="shared" si="362"/>
        <v>0</v>
      </c>
      <c r="O880" s="43">
        <f t="shared" si="362"/>
        <v>0</v>
      </c>
      <c r="P880" s="43">
        <f t="shared" si="362"/>
        <v>0</v>
      </c>
      <c r="Q880" s="43">
        <f t="shared" si="362"/>
        <v>0</v>
      </c>
      <c r="R880" s="43">
        <f t="shared" si="362"/>
        <v>0</v>
      </c>
      <c r="S880" s="43">
        <f t="shared" si="362"/>
        <v>0</v>
      </c>
      <c r="T880" s="43">
        <f t="shared" si="362"/>
        <v>0</v>
      </c>
      <c r="U880" s="43">
        <f t="shared" si="362"/>
        <v>0</v>
      </c>
      <c r="V880" s="46">
        <f t="shared" si="362"/>
        <v>0</v>
      </c>
      <c r="W880" s="42">
        <f t="shared" si="362"/>
        <v>0</v>
      </c>
      <c r="Y880" s="457" t="s">
        <v>675</v>
      </c>
      <c r="Z880" s="485"/>
      <c r="AA880" s="489"/>
      <c r="AB880" s="489"/>
    </row>
    <row r="881" spans="1:28" outlineLevel="1" x14ac:dyDescent="0.2">
      <c r="A881" s="340"/>
      <c r="B881" s="35"/>
      <c r="C881" s="33"/>
      <c r="D881" s="33"/>
      <c r="E881" s="34"/>
      <c r="F881" s="168" t="s">
        <v>94</v>
      </c>
      <c r="G881" s="181">
        <f>G352</f>
        <v>0</v>
      </c>
      <c r="H881" s="225">
        <f>G881*(1-VLOOKUP($F881,SHT,2,FALSE))+H352*(1-VLOOKUP($F881,SHT,2,FALSE))</f>
        <v>0</v>
      </c>
      <c r="I881" s="171">
        <f t="shared" ref="I881:V881" si="363">I352*(1-VLOOKUP($F881,SHT,2,FALSE))</f>
        <v>0</v>
      </c>
      <c r="J881" s="171">
        <f t="shared" si="363"/>
        <v>0</v>
      </c>
      <c r="K881" s="188">
        <f t="shared" si="363"/>
        <v>0</v>
      </c>
      <c r="L881" s="172">
        <f t="shared" si="363"/>
        <v>0</v>
      </c>
      <c r="M881" s="183">
        <f t="shared" si="363"/>
        <v>0</v>
      </c>
      <c r="N881" s="173">
        <f t="shared" si="363"/>
        <v>0</v>
      </c>
      <c r="O881" s="173">
        <f t="shared" si="363"/>
        <v>0</v>
      </c>
      <c r="P881" s="173">
        <f t="shared" si="363"/>
        <v>0</v>
      </c>
      <c r="Q881" s="173">
        <f t="shared" si="363"/>
        <v>0</v>
      </c>
      <c r="R881" s="173">
        <f t="shared" si="363"/>
        <v>0</v>
      </c>
      <c r="S881" s="173">
        <f t="shared" si="363"/>
        <v>0</v>
      </c>
      <c r="T881" s="170">
        <f t="shared" si="363"/>
        <v>0</v>
      </c>
      <c r="U881" s="173">
        <f t="shared" si="363"/>
        <v>0</v>
      </c>
      <c r="V881" s="174">
        <f t="shared" si="363"/>
        <v>0</v>
      </c>
      <c r="W881" s="54">
        <f>W352</f>
        <v>0</v>
      </c>
      <c r="Y881" s="478" t="s">
        <v>677</v>
      </c>
      <c r="Z881" s="456" t="s">
        <v>678</v>
      </c>
      <c r="AA881" s="488"/>
      <c r="AB881" s="489"/>
    </row>
    <row r="882" spans="1:28" x14ac:dyDescent="0.2">
      <c r="A882" s="340"/>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6"/>
      <c r="Z882" s="487"/>
      <c r="AA882" s="489"/>
      <c r="AB882" s="489"/>
    </row>
    <row r="883" spans="1:28" x14ac:dyDescent="0.2">
      <c r="A883" s="340"/>
      <c r="B883" s="35"/>
      <c r="C883" s="33"/>
      <c r="D883" s="33"/>
      <c r="E883" s="34" t="s">
        <v>97</v>
      </c>
      <c r="F883" s="34"/>
      <c r="G883" s="76">
        <f t="shared" ref="G883:W883" si="364">SUBTOTAL(9,G884:G885)</f>
        <v>0</v>
      </c>
      <c r="H883" s="77">
        <f t="shared" si="364"/>
        <v>0</v>
      </c>
      <c r="I883" s="73">
        <f t="shared" si="364"/>
        <v>0</v>
      </c>
      <c r="J883" s="73">
        <f t="shared" si="364"/>
        <v>0</v>
      </c>
      <c r="K883" s="74">
        <f t="shared" si="364"/>
        <v>0</v>
      </c>
      <c r="L883" s="43">
        <f t="shared" si="364"/>
        <v>0</v>
      </c>
      <c r="M883" s="43">
        <f t="shared" si="364"/>
        <v>0</v>
      </c>
      <c r="N883" s="43">
        <f t="shared" si="364"/>
        <v>0</v>
      </c>
      <c r="O883" s="43">
        <f t="shared" si="364"/>
        <v>0</v>
      </c>
      <c r="P883" s="43">
        <f t="shared" si="364"/>
        <v>0</v>
      </c>
      <c r="Q883" s="43">
        <f t="shared" si="364"/>
        <v>0</v>
      </c>
      <c r="R883" s="43">
        <f t="shared" si="364"/>
        <v>0</v>
      </c>
      <c r="S883" s="43">
        <f t="shared" si="364"/>
        <v>0</v>
      </c>
      <c r="T883" s="43">
        <f t="shared" si="364"/>
        <v>0</v>
      </c>
      <c r="U883" s="43">
        <f t="shared" si="364"/>
        <v>0</v>
      </c>
      <c r="V883" s="46">
        <f t="shared" si="364"/>
        <v>0</v>
      </c>
      <c r="W883" s="42">
        <f t="shared" si="364"/>
        <v>0</v>
      </c>
      <c r="Y883" s="457" t="s">
        <v>675</v>
      </c>
      <c r="Z883" s="491"/>
      <c r="AA883" s="489"/>
      <c r="AB883" s="489"/>
    </row>
    <row r="884" spans="1:28" outlineLevel="1" x14ac:dyDescent="0.2">
      <c r="A884" s="340"/>
      <c r="B884" s="35"/>
      <c r="C884" s="33"/>
      <c r="D884" s="33"/>
      <c r="E884" s="34"/>
      <c r="F884" s="168" t="s">
        <v>98</v>
      </c>
      <c r="G884" s="181">
        <f>G355</f>
        <v>0</v>
      </c>
      <c r="H884" s="225">
        <f>G884*(1-VLOOKUP($F884,SHT,2,FALSE))+H355*(1-VLOOKUP($F884,SHT,2,FALSE))</f>
        <v>0</v>
      </c>
      <c r="I884" s="171">
        <f t="shared" ref="I884:V884" si="365">I355*(1-VLOOKUP($F884,SHT,2,FALSE))</f>
        <v>0</v>
      </c>
      <c r="J884" s="171">
        <f t="shared" si="365"/>
        <v>0</v>
      </c>
      <c r="K884" s="188">
        <f t="shared" si="365"/>
        <v>0</v>
      </c>
      <c r="L884" s="172">
        <f t="shared" si="365"/>
        <v>0</v>
      </c>
      <c r="M884" s="183">
        <f t="shared" si="365"/>
        <v>0</v>
      </c>
      <c r="N884" s="173">
        <f t="shared" si="365"/>
        <v>0</v>
      </c>
      <c r="O884" s="173">
        <f t="shared" si="365"/>
        <v>0</v>
      </c>
      <c r="P884" s="173">
        <f t="shared" si="365"/>
        <v>0</v>
      </c>
      <c r="Q884" s="173">
        <f t="shared" si="365"/>
        <v>0</v>
      </c>
      <c r="R884" s="173">
        <f t="shared" si="365"/>
        <v>0</v>
      </c>
      <c r="S884" s="173">
        <f t="shared" si="365"/>
        <v>0</v>
      </c>
      <c r="T884" s="170">
        <f t="shared" si="365"/>
        <v>0</v>
      </c>
      <c r="U884" s="173">
        <f t="shared" si="365"/>
        <v>0</v>
      </c>
      <c r="V884" s="174">
        <f t="shared" si="365"/>
        <v>0</v>
      </c>
      <c r="W884" s="54">
        <f>W355</f>
        <v>0</v>
      </c>
      <c r="Y884" s="478" t="s">
        <v>677</v>
      </c>
      <c r="Z884" s="456" t="s">
        <v>678</v>
      </c>
      <c r="AA884" s="488"/>
      <c r="AB884" s="491"/>
    </row>
    <row r="885" spans="1:28" outlineLevel="1" x14ac:dyDescent="0.2">
      <c r="A885" s="340"/>
      <c r="B885" s="35"/>
      <c r="C885" s="33"/>
      <c r="D885" s="33"/>
      <c r="E885" s="34"/>
      <c r="F885" s="168" t="s">
        <v>100</v>
      </c>
      <c r="G885" s="181">
        <f>G356</f>
        <v>0</v>
      </c>
      <c r="H885" s="225">
        <f>G885*(1-VLOOKUP($F885,SHT,2,FALSE))+H356*(1-VLOOKUP($F885,SHT,2,FALSE))</f>
        <v>0</v>
      </c>
      <c r="I885" s="171">
        <f t="shared" ref="I885:V885" si="366">I356*(1-VLOOKUP($F885,SHT,2,FALSE))</f>
        <v>0</v>
      </c>
      <c r="J885" s="171">
        <f t="shared" si="366"/>
        <v>0</v>
      </c>
      <c r="K885" s="188">
        <f t="shared" si="366"/>
        <v>0</v>
      </c>
      <c r="L885" s="172">
        <f t="shared" si="366"/>
        <v>0</v>
      </c>
      <c r="M885" s="183">
        <f t="shared" si="366"/>
        <v>0</v>
      </c>
      <c r="N885" s="173">
        <f t="shared" si="366"/>
        <v>0</v>
      </c>
      <c r="O885" s="173">
        <f t="shared" si="366"/>
        <v>0</v>
      </c>
      <c r="P885" s="173">
        <f t="shared" si="366"/>
        <v>0</v>
      </c>
      <c r="Q885" s="173">
        <f t="shared" si="366"/>
        <v>0</v>
      </c>
      <c r="R885" s="173">
        <f t="shared" si="366"/>
        <v>0</v>
      </c>
      <c r="S885" s="173">
        <f t="shared" si="366"/>
        <v>0</v>
      </c>
      <c r="T885" s="170">
        <f t="shared" si="366"/>
        <v>0</v>
      </c>
      <c r="U885" s="173">
        <f t="shared" si="366"/>
        <v>0</v>
      </c>
      <c r="V885" s="174">
        <f t="shared" si="366"/>
        <v>0</v>
      </c>
      <c r="W885" s="54">
        <f>W356</f>
        <v>0</v>
      </c>
      <c r="Y885" s="478" t="s">
        <v>677</v>
      </c>
      <c r="Z885" s="456" t="s">
        <v>678</v>
      </c>
      <c r="AA885" s="488"/>
      <c r="AB885" s="456" t="s">
        <v>674</v>
      </c>
    </row>
    <row r="886" spans="1:28" x14ac:dyDescent="0.2">
      <c r="A886" s="340"/>
      <c r="B886" s="35"/>
      <c r="C886" s="33"/>
      <c r="D886" s="33"/>
      <c r="E886" s="34" t="s">
        <v>102</v>
      </c>
      <c r="F886" s="34"/>
      <c r="G886" s="76">
        <f t="shared" ref="G886:W886" si="367">SUBTOTAL(9,G887:G888)</f>
        <v>0</v>
      </c>
      <c r="H886" s="77">
        <f t="shared" si="367"/>
        <v>0</v>
      </c>
      <c r="I886" s="73">
        <f t="shared" si="367"/>
        <v>0</v>
      </c>
      <c r="J886" s="73">
        <f t="shared" si="367"/>
        <v>0</v>
      </c>
      <c r="K886" s="74">
        <f t="shared" si="367"/>
        <v>0</v>
      </c>
      <c r="L886" s="43">
        <f t="shared" si="367"/>
        <v>0</v>
      </c>
      <c r="M886" s="43">
        <f t="shared" si="367"/>
        <v>0</v>
      </c>
      <c r="N886" s="43">
        <f t="shared" si="367"/>
        <v>0</v>
      </c>
      <c r="O886" s="43">
        <f t="shared" si="367"/>
        <v>0</v>
      </c>
      <c r="P886" s="43">
        <f t="shared" si="367"/>
        <v>0</v>
      </c>
      <c r="Q886" s="43">
        <f t="shared" si="367"/>
        <v>0</v>
      </c>
      <c r="R886" s="43">
        <f t="shared" si="367"/>
        <v>0</v>
      </c>
      <c r="S886" s="43">
        <f t="shared" si="367"/>
        <v>0</v>
      </c>
      <c r="T886" s="43">
        <f t="shared" si="367"/>
        <v>0</v>
      </c>
      <c r="U886" s="43">
        <f t="shared" si="367"/>
        <v>0</v>
      </c>
      <c r="V886" s="46">
        <f t="shared" si="367"/>
        <v>0</v>
      </c>
      <c r="W886" s="42">
        <f t="shared" si="367"/>
        <v>0</v>
      </c>
      <c r="Y886" s="457" t="s">
        <v>675</v>
      </c>
      <c r="Z886" s="485"/>
      <c r="AA886" s="489"/>
      <c r="AB886" s="489"/>
    </row>
    <row r="887" spans="1:28" outlineLevel="1" x14ac:dyDescent="0.2">
      <c r="A887" s="340"/>
      <c r="B887" s="35"/>
      <c r="C887" s="33"/>
      <c r="D887" s="33"/>
      <c r="E887" s="34"/>
      <c r="F887" s="168" t="s">
        <v>103</v>
      </c>
      <c r="G887" s="181">
        <f>G358</f>
        <v>0</v>
      </c>
      <c r="H887" s="225">
        <f>G887*(1-VLOOKUP($F887,SHT,2,FALSE))+H358*(1-VLOOKUP($F887,SHT,2,FALSE))</f>
        <v>0</v>
      </c>
      <c r="I887" s="171">
        <f t="shared" ref="I887:V887" si="368">I358*(1-VLOOKUP($F887,SHT,2,FALSE))</f>
        <v>0</v>
      </c>
      <c r="J887" s="171">
        <f t="shared" si="368"/>
        <v>0</v>
      </c>
      <c r="K887" s="188">
        <f t="shared" si="368"/>
        <v>0</v>
      </c>
      <c r="L887" s="172">
        <f t="shared" si="368"/>
        <v>0</v>
      </c>
      <c r="M887" s="183">
        <f t="shared" si="368"/>
        <v>0</v>
      </c>
      <c r="N887" s="173">
        <f t="shared" si="368"/>
        <v>0</v>
      </c>
      <c r="O887" s="173">
        <f t="shared" si="368"/>
        <v>0</v>
      </c>
      <c r="P887" s="173">
        <f t="shared" si="368"/>
        <v>0</v>
      </c>
      <c r="Q887" s="173">
        <f t="shared" si="368"/>
        <v>0</v>
      </c>
      <c r="R887" s="173">
        <f t="shared" si="368"/>
        <v>0</v>
      </c>
      <c r="S887" s="173">
        <f t="shared" si="368"/>
        <v>0</v>
      </c>
      <c r="T887" s="170">
        <f t="shared" si="368"/>
        <v>0</v>
      </c>
      <c r="U887" s="173">
        <f t="shared" si="368"/>
        <v>0</v>
      </c>
      <c r="V887" s="174">
        <f t="shared" si="368"/>
        <v>0</v>
      </c>
      <c r="W887" s="54">
        <f>W358</f>
        <v>0</v>
      </c>
      <c r="Y887" s="478" t="s">
        <v>677</v>
      </c>
      <c r="Z887" s="456" t="s">
        <v>678</v>
      </c>
      <c r="AA887" s="488"/>
      <c r="AB887" s="491"/>
    </row>
    <row r="888" spans="1:28" outlineLevel="1" x14ac:dyDescent="0.2">
      <c r="A888" s="340"/>
      <c r="B888" s="35"/>
      <c r="C888" s="33"/>
      <c r="D888" s="33"/>
      <c r="E888" s="34"/>
      <c r="F888" s="168" t="s">
        <v>105</v>
      </c>
      <c r="G888" s="181">
        <f>G359</f>
        <v>0</v>
      </c>
      <c r="H888" s="225">
        <f>G888*(1-VLOOKUP($F888,SHT,2,FALSE))+H359*(1-VLOOKUP($F888,SHT,2,FALSE))</f>
        <v>0</v>
      </c>
      <c r="I888" s="171">
        <f t="shared" ref="I888:V888" si="369">I359*(1-VLOOKUP($F888,SHT,2,FALSE))</f>
        <v>0</v>
      </c>
      <c r="J888" s="171">
        <f t="shared" si="369"/>
        <v>0</v>
      </c>
      <c r="K888" s="188">
        <f t="shared" si="369"/>
        <v>0</v>
      </c>
      <c r="L888" s="172">
        <f t="shared" si="369"/>
        <v>0</v>
      </c>
      <c r="M888" s="183">
        <f t="shared" si="369"/>
        <v>0</v>
      </c>
      <c r="N888" s="173">
        <f t="shared" si="369"/>
        <v>0</v>
      </c>
      <c r="O888" s="173">
        <f t="shared" si="369"/>
        <v>0</v>
      </c>
      <c r="P888" s="173">
        <f t="shared" si="369"/>
        <v>0</v>
      </c>
      <c r="Q888" s="173">
        <f t="shared" si="369"/>
        <v>0</v>
      </c>
      <c r="R888" s="173">
        <f t="shared" si="369"/>
        <v>0</v>
      </c>
      <c r="S888" s="173">
        <f t="shared" si="369"/>
        <v>0</v>
      </c>
      <c r="T888" s="170">
        <f t="shared" si="369"/>
        <v>0</v>
      </c>
      <c r="U888" s="173">
        <f t="shared" si="369"/>
        <v>0</v>
      </c>
      <c r="V888" s="174">
        <f t="shared" si="369"/>
        <v>0</v>
      </c>
      <c r="W888" s="54">
        <f>W359</f>
        <v>0</v>
      </c>
      <c r="Y888" s="478" t="s">
        <v>677</v>
      </c>
      <c r="Z888" s="456" t="s">
        <v>678</v>
      </c>
      <c r="AA888" s="488"/>
      <c r="AB888" s="456" t="s">
        <v>674</v>
      </c>
    </row>
    <row r="889" spans="1:28" x14ac:dyDescent="0.2">
      <c r="A889" s="340"/>
      <c r="B889" s="35"/>
      <c r="C889" s="33"/>
      <c r="D889" s="33"/>
      <c r="E889" s="34" t="s">
        <v>107</v>
      </c>
      <c r="F889" s="34"/>
      <c r="G889" s="76">
        <f t="shared" ref="G889:W889" si="370">SUBTOTAL(9,G890:G890)</f>
        <v>0</v>
      </c>
      <c r="H889" s="77">
        <f t="shared" si="370"/>
        <v>0</v>
      </c>
      <c r="I889" s="73">
        <f t="shared" si="370"/>
        <v>0</v>
      </c>
      <c r="J889" s="73">
        <f t="shared" si="370"/>
        <v>0</v>
      </c>
      <c r="K889" s="74">
        <f t="shared" si="370"/>
        <v>0</v>
      </c>
      <c r="L889" s="43">
        <f t="shared" si="370"/>
        <v>0</v>
      </c>
      <c r="M889" s="43">
        <f t="shared" si="370"/>
        <v>0</v>
      </c>
      <c r="N889" s="43">
        <f t="shared" si="370"/>
        <v>0</v>
      </c>
      <c r="O889" s="43">
        <f t="shared" si="370"/>
        <v>0</v>
      </c>
      <c r="P889" s="43">
        <f t="shared" si="370"/>
        <v>0</v>
      </c>
      <c r="Q889" s="43">
        <f t="shared" si="370"/>
        <v>0</v>
      </c>
      <c r="R889" s="43">
        <f t="shared" si="370"/>
        <v>0</v>
      </c>
      <c r="S889" s="43">
        <f t="shared" si="370"/>
        <v>0</v>
      </c>
      <c r="T889" s="43">
        <f t="shared" si="370"/>
        <v>0</v>
      </c>
      <c r="U889" s="43">
        <f t="shared" si="370"/>
        <v>0</v>
      </c>
      <c r="V889" s="46">
        <f t="shared" si="370"/>
        <v>0</v>
      </c>
      <c r="W889" s="42">
        <f t="shared" si="370"/>
        <v>0</v>
      </c>
      <c r="Y889" s="457" t="s">
        <v>675</v>
      </c>
      <c r="Z889" s="485"/>
      <c r="AA889" s="489"/>
      <c r="AB889" s="489"/>
    </row>
    <row r="890" spans="1:28" outlineLevel="1" x14ac:dyDescent="0.2">
      <c r="A890" s="340"/>
      <c r="B890" s="35"/>
      <c r="C890" s="33"/>
      <c r="D890" s="33"/>
      <c r="E890" s="34"/>
      <c r="F890" s="168" t="s">
        <v>107</v>
      </c>
      <c r="G890" s="181">
        <f>G361</f>
        <v>0</v>
      </c>
      <c r="H890" s="225">
        <f>G890*(1-VLOOKUP($F890,SHT,2,FALSE))+H361*(1-VLOOKUP($F890,SHT,2,FALSE))</f>
        <v>0</v>
      </c>
      <c r="I890" s="171">
        <f t="shared" ref="I890:V890" si="371">I361*(1-VLOOKUP($F890,SHT,2,FALSE))</f>
        <v>0</v>
      </c>
      <c r="J890" s="171">
        <f t="shared" si="371"/>
        <v>0</v>
      </c>
      <c r="K890" s="188">
        <f t="shared" si="371"/>
        <v>0</v>
      </c>
      <c r="L890" s="172">
        <f t="shared" si="371"/>
        <v>0</v>
      </c>
      <c r="M890" s="183">
        <f t="shared" si="371"/>
        <v>0</v>
      </c>
      <c r="N890" s="173">
        <f t="shared" si="371"/>
        <v>0</v>
      </c>
      <c r="O890" s="173">
        <f t="shared" si="371"/>
        <v>0</v>
      </c>
      <c r="P890" s="173">
        <f t="shared" si="371"/>
        <v>0</v>
      </c>
      <c r="Q890" s="173">
        <f t="shared" si="371"/>
        <v>0</v>
      </c>
      <c r="R890" s="173">
        <f t="shared" si="371"/>
        <v>0</v>
      </c>
      <c r="S890" s="173">
        <f t="shared" si="371"/>
        <v>0</v>
      </c>
      <c r="T890" s="170">
        <f t="shared" si="371"/>
        <v>0</v>
      </c>
      <c r="U890" s="173">
        <f t="shared" si="371"/>
        <v>0</v>
      </c>
      <c r="V890" s="174">
        <f t="shared" si="371"/>
        <v>0</v>
      </c>
      <c r="W890" s="54">
        <f>W361</f>
        <v>0</v>
      </c>
      <c r="Y890" s="478" t="s">
        <v>677</v>
      </c>
      <c r="Z890" s="456" t="s">
        <v>678</v>
      </c>
      <c r="AA890" s="488"/>
      <c r="AB890" s="489"/>
    </row>
    <row r="891" spans="1:28" x14ac:dyDescent="0.2">
      <c r="A891" s="340"/>
      <c r="B891" s="35"/>
      <c r="C891" s="33"/>
      <c r="D891" s="33" t="s">
        <v>109</v>
      </c>
      <c r="E891" s="34"/>
      <c r="F891" s="34"/>
      <c r="G891" s="76">
        <f>SUBTOTAL(9,G892:G894)</f>
        <v>0</v>
      </c>
      <c r="H891" s="77"/>
      <c r="I891" s="73"/>
      <c r="J891" s="73"/>
      <c r="K891" s="74">
        <f t="shared" ref="K891:W891" si="372">SUBTOTAL(9,K892:K894)</f>
        <v>0</v>
      </c>
      <c r="L891" s="43">
        <f t="shared" si="372"/>
        <v>0</v>
      </c>
      <c r="M891" s="43">
        <f t="shared" si="372"/>
        <v>0</v>
      </c>
      <c r="N891" s="43">
        <f t="shared" si="372"/>
        <v>0</v>
      </c>
      <c r="O891" s="43">
        <f t="shared" si="372"/>
        <v>0</v>
      </c>
      <c r="P891" s="43">
        <f t="shared" si="372"/>
        <v>0</v>
      </c>
      <c r="Q891" s="43">
        <f t="shared" si="372"/>
        <v>0</v>
      </c>
      <c r="R891" s="43">
        <f t="shared" si="372"/>
        <v>0</v>
      </c>
      <c r="S891" s="43">
        <f t="shared" si="372"/>
        <v>0</v>
      </c>
      <c r="T891" s="43">
        <f t="shared" si="372"/>
        <v>0</v>
      </c>
      <c r="U891" s="43">
        <f t="shared" si="372"/>
        <v>0</v>
      </c>
      <c r="V891" s="43">
        <f t="shared" si="372"/>
        <v>0</v>
      </c>
      <c r="W891" s="42">
        <f t="shared" si="372"/>
        <v>0</v>
      </c>
      <c r="Y891" s="457" t="s">
        <v>675</v>
      </c>
      <c r="Z891" s="485"/>
      <c r="AA891" s="489"/>
      <c r="AB891" s="489"/>
    </row>
    <row r="892" spans="1:28" outlineLevel="1" x14ac:dyDescent="0.2">
      <c r="A892" s="340"/>
      <c r="B892" s="35"/>
      <c r="C892" s="33"/>
      <c r="D892" s="33"/>
      <c r="E892" s="34"/>
      <c r="F892" s="168" t="s">
        <v>110</v>
      </c>
      <c r="G892" s="181">
        <f>G363</f>
        <v>0</v>
      </c>
      <c r="H892" s="77"/>
      <c r="I892" s="73"/>
      <c r="J892" s="73"/>
      <c r="K892" s="188">
        <f>($G892+SUM($H363:K363))*VLOOKUP($F892,EIT,2,FALSE)</f>
        <v>0</v>
      </c>
      <c r="L892" s="172">
        <f t="shared" ref="L892:V892" si="373">L363*VLOOKUP($F892,EIT,2,FALSE)</f>
        <v>0</v>
      </c>
      <c r="M892" s="183">
        <f t="shared" si="373"/>
        <v>0</v>
      </c>
      <c r="N892" s="173">
        <f t="shared" si="373"/>
        <v>0</v>
      </c>
      <c r="O892" s="170">
        <f t="shared" si="373"/>
        <v>0</v>
      </c>
      <c r="P892" s="183">
        <f t="shared" si="373"/>
        <v>0</v>
      </c>
      <c r="Q892" s="173">
        <f t="shared" si="373"/>
        <v>0</v>
      </c>
      <c r="R892" s="173">
        <f t="shared" si="373"/>
        <v>0</v>
      </c>
      <c r="S892" s="173">
        <f t="shared" si="373"/>
        <v>0</v>
      </c>
      <c r="T892" s="170">
        <f t="shared" si="373"/>
        <v>0</v>
      </c>
      <c r="U892" s="173">
        <f t="shared" si="373"/>
        <v>0</v>
      </c>
      <c r="V892" s="174">
        <f t="shared" si="373"/>
        <v>0</v>
      </c>
      <c r="W892" s="54">
        <f>W363</f>
        <v>0</v>
      </c>
      <c r="Y892" s="473" t="s">
        <v>699</v>
      </c>
      <c r="Z892" s="456" t="s">
        <v>680</v>
      </c>
      <c r="AA892" s="488"/>
      <c r="AB892" s="489"/>
    </row>
    <row r="893" spans="1:28" outlineLevel="1" x14ac:dyDescent="0.2">
      <c r="A893" s="340"/>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4">O364*(VLOOKUP($F893,EIT,3,FALSE)+VLOOKUP($F893,EIT,4,FALSE)+VLOOKUP($F893,EIT,5,FALSE))</f>
        <v>0</v>
      </c>
      <c r="P893" s="183">
        <f t="shared" si="374"/>
        <v>0</v>
      </c>
      <c r="Q893" s="173">
        <f t="shared" si="374"/>
        <v>0</v>
      </c>
      <c r="R893" s="173">
        <f t="shared" si="374"/>
        <v>0</v>
      </c>
      <c r="S893" s="173">
        <f t="shared" si="374"/>
        <v>0</v>
      </c>
      <c r="T893" s="170">
        <f t="shared" si="374"/>
        <v>0</v>
      </c>
      <c r="U893" s="173">
        <f t="shared" si="374"/>
        <v>0</v>
      </c>
      <c r="V893" s="174">
        <f t="shared" si="374"/>
        <v>0</v>
      </c>
      <c r="W893" s="54">
        <f>W364</f>
        <v>0</v>
      </c>
      <c r="Y893" s="471" t="s">
        <v>700</v>
      </c>
      <c r="Z893" s="456" t="s">
        <v>680</v>
      </c>
      <c r="AA893" s="488"/>
      <c r="AB893" s="489"/>
    </row>
    <row r="894" spans="1:28" outlineLevel="1" x14ac:dyDescent="0.2">
      <c r="A894" s="340"/>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5" t="s">
        <v>682</v>
      </c>
      <c r="Z894" s="456" t="s">
        <v>192</v>
      </c>
      <c r="AA894" s="488"/>
      <c r="AB894" s="489"/>
    </row>
    <row r="895" spans="1:28" x14ac:dyDescent="0.2">
      <c r="A895" s="340"/>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5"/>
      <c r="Y895" s="457" t="s">
        <v>675</v>
      </c>
      <c r="Z895" s="485"/>
      <c r="AA895" s="489"/>
      <c r="AB895" s="489"/>
    </row>
    <row r="896" spans="1:28" outlineLevel="1" x14ac:dyDescent="0.2">
      <c r="A896" s="340"/>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5" t="s">
        <v>682</v>
      </c>
      <c r="Z896" s="456" t="s">
        <v>192</v>
      </c>
      <c r="AA896" s="488"/>
      <c r="AB896" s="489"/>
    </row>
    <row r="897" spans="1:28" outlineLevel="1" x14ac:dyDescent="0.2">
      <c r="A897" s="340"/>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5" t="s">
        <v>682</v>
      </c>
      <c r="Z897" s="456" t="s">
        <v>192</v>
      </c>
      <c r="AA897" s="488"/>
      <c r="AB897" s="489"/>
    </row>
    <row r="898" spans="1:28" x14ac:dyDescent="0.2">
      <c r="A898" s="340"/>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6"/>
      <c r="Z898" s="487"/>
      <c r="AA898" s="489"/>
      <c r="AB898" s="489"/>
    </row>
    <row r="899" spans="1:28" x14ac:dyDescent="0.2">
      <c r="A899" s="340"/>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88"/>
      <c r="Z899" s="489"/>
      <c r="AA899" s="489"/>
      <c r="AB899" s="489"/>
    </row>
    <row r="900" spans="1:28" x14ac:dyDescent="0.2">
      <c r="A900" s="340"/>
      <c r="B900" s="35"/>
      <c r="C900" s="33"/>
      <c r="D900" s="33"/>
      <c r="E900" s="34" t="s">
        <v>33</v>
      </c>
      <c r="F900" s="34"/>
      <c r="G900" s="76">
        <f t="shared" ref="G900:W900" si="375">SUBTOTAL(9,G901:G904)</f>
        <v>0</v>
      </c>
      <c r="H900" s="77">
        <f t="shared" si="375"/>
        <v>0</v>
      </c>
      <c r="I900" s="73">
        <f t="shared" si="375"/>
        <v>0</v>
      </c>
      <c r="J900" s="73">
        <f t="shared" si="375"/>
        <v>0</v>
      </c>
      <c r="K900" s="74">
        <f t="shared" si="375"/>
        <v>0</v>
      </c>
      <c r="L900" s="43">
        <f t="shared" si="375"/>
        <v>0</v>
      </c>
      <c r="M900" s="43">
        <f t="shared" si="375"/>
        <v>0</v>
      </c>
      <c r="N900" s="43">
        <f t="shared" si="375"/>
        <v>0</v>
      </c>
      <c r="O900" s="43">
        <f t="shared" si="375"/>
        <v>0</v>
      </c>
      <c r="P900" s="43">
        <f t="shared" si="375"/>
        <v>0</v>
      </c>
      <c r="Q900" s="43">
        <f t="shared" si="375"/>
        <v>0</v>
      </c>
      <c r="R900" s="43">
        <f t="shared" si="375"/>
        <v>0</v>
      </c>
      <c r="S900" s="43">
        <f t="shared" si="375"/>
        <v>0</v>
      </c>
      <c r="T900" s="43">
        <f t="shared" si="375"/>
        <v>0</v>
      </c>
      <c r="U900" s="43">
        <f t="shared" si="375"/>
        <v>0</v>
      </c>
      <c r="V900" s="43">
        <f t="shared" si="375"/>
        <v>0</v>
      </c>
      <c r="W900" s="42">
        <f t="shared" si="375"/>
        <v>0</v>
      </c>
      <c r="Y900" s="457" t="s">
        <v>675</v>
      </c>
      <c r="Z900" s="491"/>
      <c r="AA900" s="489"/>
      <c r="AB900" s="491"/>
    </row>
    <row r="901" spans="1:28" outlineLevel="1" x14ac:dyDescent="0.2">
      <c r="A901" s="340"/>
      <c r="B901" s="35"/>
      <c r="C901" s="33"/>
      <c r="D901" s="33"/>
      <c r="E901" s="34"/>
      <c r="F901" s="168" t="s">
        <v>34</v>
      </c>
      <c r="G901" s="181">
        <f>G372</f>
        <v>0</v>
      </c>
      <c r="H901" s="225">
        <f>G901*(1-VLOOKUP($F901,SHT,2,FALSE))+H372*(1-VLOOKUP($F901,SHT,2,FALSE))</f>
        <v>0</v>
      </c>
      <c r="I901" s="171">
        <f t="shared" ref="I901:V901" si="376">I372*(1-VLOOKUP($F901,SHT,2,FALSE))</f>
        <v>0</v>
      </c>
      <c r="J901" s="171">
        <f t="shared" si="376"/>
        <v>0</v>
      </c>
      <c r="K901" s="188">
        <f t="shared" si="376"/>
        <v>0</v>
      </c>
      <c r="L901" s="172">
        <f t="shared" si="376"/>
        <v>0</v>
      </c>
      <c r="M901" s="183">
        <f t="shared" si="376"/>
        <v>0</v>
      </c>
      <c r="N901" s="173">
        <f t="shared" si="376"/>
        <v>0</v>
      </c>
      <c r="O901" s="173">
        <f t="shared" si="376"/>
        <v>0</v>
      </c>
      <c r="P901" s="173">
        <f t="shared" si="376"/>
        <v>0</v>
      </c>
      <c r="Q901" s="173">
        <f t="shared" si="376"/>
        <v>0</v>
      </c>
      <c r="R901" s="173">
        <f t="shared" si="376"/>
        <v>0</v>
      </c>
      <c r="S901" s="173">
        <f t="shared" si="376"/>
        <v>0</v>
      </c>
      <c r="T901" s="170">
        <f t="shared" si="376"/>
        <v>0</v>
      </c>
      <c r="U901" s="173">
        <f t="shared" si="376"/>
        <v>0</v>
      </c>
      <c r="V901" s="174">
        <f t="shared" si="376"/>
        <v>0</v>
      </c>
      <c r="W901" s="54">
        <f>W372</f>
        <v>0</v>
      </c>
      <c r="Y901" s="478" t="s">
        <v>677</v>
      </c>
      <c r="Z901" s="456" t="s">
        <v>678</v>
      </c>
      <c r="AA901" s="488"/>
      <c r="AB901" s="456" t="s">
        <v>674</v>
      </c>
    </row>
    <row r="902" spans="1:28" outlineLevel="1" x14ac:dyDescent="0.2">
      <c r="A902" s="340"/>
      <c r="B902" s="35"/>
      <c r="C902" s="33"/>
      <c r="D902" s="33"/>
      <c r="E902" s="34"/>
      <c r="F902" s="168" t="s">
        <v>36</v>
      </c>
      <c r="G902" s="181">
        <f>G373</f>
        <v>0</v>
      </c>
      <c r="H902" s="225">
        <f>G902*(1-VLOOKUP($F902,SHT,2,FALSE))+H373*(1-VLOOKUP($F902,SHT,2,FALSE))</f>
        <v>0</v>
      </c>
      <c r="I902" s="171">
        <f t="shared" ref="I902:V902" si="377">I373*(1-VLOOKUP($F902,SHT,2,FALSE))</f>
        <v>0</v>
      </c>
      <c r="J902" s="171">
        <f t="shared" si="377"/>
        <v>0</v>
      </c>
      <c r="K902" s="188">
        <f t="shared" si="377"/>
        <v>0</v>
      </c>
      <c r="L902" s="172">
        <f t="shared" si="377"/>
        <v>0</v>
      </c>
      <c r="M902" s="183">
        <f t="shared" si="377"/>
        <v>0</v>
      </c>
      <c r="N902" s="173">
        <f t="shared" si="377"/>
        <v>0</v>
      </c>
      <c r="O902" s="173">
        <f t="shared" si="377"/>
        <v>0</v>
      </c>
      <c r="P902" s="173">
        <f t="shared" si="377"/>
        <v>0</v>
      </c>
      <c r="Q902" s="173">
        <f t="shared" si="377"/>
        <v>0</v>
      </c>
      <c r="R902" s="173">
        <f t="shared" si="377"/>
        <v>0</v>
      </c>
      <c r="S902" s="173">
        <f t="shared" si="377"/>
        <v>0</v>
      </c>
      <c r="T902" s="170">
        <f t="shared" si="377"/>
        <v>0</v>
      </c>
      <c r="U902" s="173">
        <f t="shared" si="377"/>
        <v>0</v>
      </c>
      <c r="V902" s="174">
        <f t="shared" si="377"/>
        <v>0</v>
      </c>
      <c r="W902" s="54">
        <f>W373</f>
        <v>0</v>
      </c>
      <c r="Y902" s="478" t="s">
        <v>677</v>
      </c>
      <c r="Z902" s="456" t="s">
        <v>678</v>
      </c>
      <c r="AA902" s="488"/>
      <c r="AB902" s="456" t="s">
        <v>674</v>
      </c>
    </row>
    <row r="903" spans="1:28" outlineLevel="1" x14ac:dyDescent="0.2">
      <c r="A903" s="340"/>
      <c r="B903" s="35"/>
      <c r="C903" s="33"/>
      <c r="D903" s="33"/>
      <c r="E903" s="34"/>
      <c r="F903" s="168" t="s">
        <v>38</v>
      </c>
      <c r="G903" s="181">
        <f>G374</f>
        <v>0</v>
      </c>
      <c r="H903" s="225">
        <f>G903*(1-VLOOKUP($F903,SHT,2,FALSE))+H374*(1-VLOOKUP($F903,SHT,2,FALSE))</f>
        <v>0</v>
      </c>
      <c r="I903" s="171">
        <f t="shared" ref="I903:V903" si="378">I374*(1-VLOOKUP($F903,SHT,2,FALSE))</f>
        <v>0</v>
      </c>
      <c r="J903" s="171">
        <f t="shared" si="378"/>
        <v>0</v>
      </c>
      <c r="K903" s="188">
        <f t="shared" si="378"/>
        <v>0</v>
      </c>
      <c r="L903" s="172">
        <f t="shared" si="378"/>
        <v>0</v>
      </c>
      <c r="M903" s="183">
        <f t="shared" si="378"/>
        <v>0</v>
      </c>
      <c r="N903" s="173">
        <f t="shared" si="378"/>
        <v>0</v>
      </c>
      <c r="O903" s="173">
        <f t="shared" si="378"/>
        <v>0</v>
      </c>
      <c r="P903" s="173">
        <f t="shared" si="378"/>
        <v>0</v>
      </c>
      <c r="Q903" s="173">
        <f t="shared" si="378"/>
        <v>0</v>
      </c>
      <c r="R903" s="173">
        <f t="shared" si="378"/>
        <v>0</v>
      </c>
      <c r="S903" s="173">
        <f t="shared" si="378"/>
        <v>0</v>
      </c>
      <c r="T903" s="170">
        <f t="shared" si="378"/>
        <v>0</v>
      </c>
      <c r="U903" s="173">
        <f t="shared" si="378"/>
        <v>0</v>
      </c>
      <c r="V903" s="174">
        <f t="shared" si="378"/>
        <v>0</v>
      </c>
      <c r="W903" s="54">
        <f>W374</f>
        <v>0</v>
      </c>
      <c r="Y903" s="478" t="s">
        <v>677</v>
      </c>
      <c r="Z903" s="456" t="s">
        <v>678</v>
      </c>
      <c r="AA903" s="488"/>
      <c r="AB903" s="456" t="s">
        <v>674</v>
      </c>
    </row>
    <row r="904" spans="1:28" outlineLevel="1" x14ac:dyDescent="0.2">
      <c r="A904" s="340"/>
      <c r="B904" s="35"/>
      <c r="C904" s="33"/>
      <c r="D904" s="33"/>
      <c r="E904" s="34"/>
      <c r="F904" s="168" t="s">
        <v>40</v>
      </c>
      <c r="G904" s="181">
        <f>G375</f>
        <v>0</v>
      </c>
      <c r="H904" s="225">
        <f>G904*(1-VLOOKUP($F904,SHT,2,FALSE))+H375*(1-VLOOKUP($F904,SHT,2,FALSE))</f>
        <v>0</v>
      </c>
      <c r="I904" s="171">
        <f t="shared" ref="I904:V904" si="379">I375*(1-VLOOKUP($F904,SHT,2,FALSE))</f>
        <v>0</v>
      </c>
      <c r="J904" s="171">
        <f t="shared" si="379"/>
        <v>0</v>
      </c>
      <c r="K904" s="188">
        <f t="shared" si="379"/>
        <v>0</v>
      </c>
      <c r="L904" s="172">
        <f t="shared" si="379"/>
        <v>0</v>
      </c>
      <c r="M904" s="183">
        <f t="shared" si="379"/>
        <v>0</v>
      </c>
      <c r="N904" s="173">
        <f t="shared" si="379"/>
        <v>0</v>
      </c>
      <c r="O904" s="173">
        <f t="shared" si="379"/>
        <v>0</v>
      </c>
      <c r="P904" s="173">
        <f t="shared" si="379"/>
        <v>0</v>
      </c>
      <c r="Q904" s="173">
        <f t="shared" si="379"/>
        <v>0</v>
      </c>
      <c r="R904" s="173">
        <f t="shared" si="379"/>
        <v>0</v>
      </c>
      <c r="S904" s="173">
        <f t="shared" si="379"/>
        <v>0</v>
      </c>
      <c r="T904" s="170">
        <f t="shared" si="379"/>
        <v>0</v>
      </c>
      <c r="U904" s="173">
        <f t="shared" si="379"/>
        <v>0</v>
      </c>
      <c r="V904" s="174">
        <f t="shared" si="379"/>
        <v>0</v>
      </c>
      <c r="W904" s="54">
        <f>W375</f>
        <v>0</v>
      </c>
      <c r="Y904" s="478" t="s">
        <v>677</v>
      </c>
      <c r="Z904" s="456" t="s">
        <v>678</v>
      </c>
      <c r="AA904" s="488"/>
      <c r="AB904" s="456" t="s">
        <v>674</v>
      </c>
    </row>
    <row r="905" spans="1:28" x14ac:dyDescent="0.2">
      <c r="A905" s="340"/>
      <c r="B905" s="35"/>
      <c r="C905" s="33"/>
      <c r="D905" s="33"/>
      <c r="E905" s="34" t="s">
        <v>42</v>
      </c>
      <c r="F905" s="34"/>
      <c r="G905" s="76">
        <f t="shared" ref="G905:W905" si="380">SUBTOTAL(9,G906:G909)</f>
        <v>0</v>
      </c>
      <c r="H905" s="77">
        <f t="shared" si="380"/>
        <v>0</v>
      </c>
      <c r="I905" s="73">
        <f t="shared" si="380"/>
        <v>0</v>
      </c>
      <c r="J905" s="73">
        <f t="shared" si="380"/>
        <v>0</v>
      </c>
      <c r="K905" s="74">
        <f t="shared" si="380"/>
        <v>0</v>
      </c>
      <c r="L905" s="43">
        <f t="shared" si="380"/>
        <v>0</v>
      </c>
      <c r="M905" s="43">
        <f t="shared" si="380"/>
        <v>0</v>
      </c>
      <c r="N905" s="43">
        <f t="shared" si="380"/>
        <v>0</v>
      </c>
      <c r="O905" s="43">
        <f t="shared" si="380"/>
        <v>0</v>
      </c>
      <c r="P905" s="43">
        <f t="shared" si="380"/>
        <v>0</v>
      </c>
      <c r="Q905" s="43">
        <f t="shared" si="380"/>
        <v>0</v>
      </c>
      <c r="R905" s="43">
        <f t="shared" si="380"/>
        <v>0</v>
      </c>
      <c r="S905" s="43">
        <f t="shared" si="380"/>
        <v>0</v>
      </c>
      <c r="T905" s="43">
        <f t="shared" si="380"/>
        <v>0</v>
      </c>
      <c r="U905" s="43">
        <f t="shared" si="380"/>
        <v>0</v>
      </c>
      <c r="V905" s="43">
        <f t="shared" si="380"/>
        <v>0</v>
      </c>
      <c r="W905" s="42">
        <f t="shared" si="380"/>
        <v>0</v>
      </c>
      <c r="Y905" s="457" t="s">
        <v>675</v>
      </c>
      <c r="Z905" s="485"/>
      <c r="AA905" s="489"/>
      <c r="AB905" s="491"/>
    </row>
    <row r="906" spans="1:28" outlineLevel="1" x14ac:dyDescent="0.2">
      <c r="A906" s="340"/>
      <c r="B906" s="35"/>
      <c r="C906" s="33"/>
      <c r="D906" s="33"/>
      <c r="E906" s="34"/>
      <c r="F906" s="168" t="s">
        <v>43</v>
      </c>
      <c r="G906" s="181">
        <f>G377</f>
        <v>0</v>
      </c>
      <c r="H906" s="225">
        <f>G906*(1-VLOOKUP($F906,SHT,2,FALSE))+H377*(1-VLOOKUP($F906,SHT,2,FALSE))</f>
        <v>0</v>
      </c>
      <c r="I906" s="171">
        <f t="shared" ref="I906:V906" si="381">I377*(1-VLOOKUP($F906,SHT,2,FALSE))</f>
        <v>0</v>
      </c>
      <c r="J906" s="171">
        <f t="shared" si="381"/>
        <v>0</v>
      </c>
      <c r="K906" s="188">
        <f t="shared" si="381"/>
        <v>0</v>
      </c>
      <c r="L906" s="172">
        <f t="shared" si="381"/>
        <v>0</v>
      </c>
      <c r="M906" s="183">
        <f t="shared" si="381"/>
        <v>0</v>
      </c>
      <c r="N906" s="173">
        <f t="shared" si="381"/>
        <v>0</v>
      </c>
      <c r="O906" s="173">
        <f t="shared" si="381"/>
        <v>0</v>
      </c>
      <c r="P906" s="173">
        <f t="shared" si="381"/>
        <v>0</v>
      </c>
      <c r="Q906" s="173">
        <f t="shared" si="381"/>
        <v>0</v>
      </c>
      <c r="R906" s="173">
        <f t="shared" si="381"/>
        <v>0</v>
      </c>
      <c r="S906" s="173">
        <f t="shared" si="381"/>
        <v>0</v>
      </c>
      <c r="T906" s="170">
        <f t="shared" si="381"/>
        <v>0</v>
      </c>
      <c r="U906" s="173">
        <f t="shared" si="381"/>
        <v>0</v>
      </c>
      <c r="V906" s="174">
        <f t="shared" si="381"/>
        <v>0</v>
      </c>
      <c r="W906" s="54">
        <f>W377</f>
        <v>0</v>
      </c>
      <c r="Y906" s="478" t="s">
        <v>677</v>
      </c>
      <c r="Z906" s="456" t="s">
        <v>678</v>
      </c>
      <c r="AA906" s="488"/>
      <c r="AB906" s="456" t="s">
        <v>674</v>
      </c>
    </row>
    <row r="907" spans="1:28" outlineLevel="1" x14ac:dyDescent="0.2">
      <c r="A907" s="340"/>
      <c r="B907" s="35"/>
      <c r="C907" s="33"/>
      <c r="D907" s="33"/>
      <c r="E907" s="34"/>
      <c r="F907" s="168" t="s">
        <v>45</v>
      </c>
      <c r="G907" s="181">
        <f>G378</f>
        <v>0</v>
      </c>
      <c r="H907" s="225">
        <f>G907*(1-VLOOKUP($F907,SHT,2,FALSE))+H378*(1-VLOOKUP($F907,SHT,2,FALSE))</f>
        <v>0</v>
      </c>
      <c r="I907" s="171">
        <f t="shared" ref="I907:V907" si="382">I378*(1-VLOOKUP($F907,SHT,2,FALSE))</f>
        <v>0</v>
      </c>
      <c r="J907" s="171">
        <f t="shared" si="382"/>
        <v>0</v>
      </c>
      <c r="K907" s="188">
        <f t="shared" si="382"/>
        <v>0</v>
      </c>
      <c r="L907" s="172">
        <f t="shared" si="382"/>
        <v>0</v>
      </c>
      <c r="M907" s="183">
        <f t="shared" si="382"/>
        <v>0</v>
      </c>
      <c r="N907" s="173">
        <f t="shared" si="382"/>
        <v>0</v>
      </c>
      <c r="O907" s="173">
        <f t="shared" si="382"/>
        <v>0</v>
      </c>
      <c r="P907" s="173">
        <f t="shared" si="382"/>
        <v>0</v>
      </c>
      <c r="Q907" s="173">
        <f t="shared" si="382"/>
        <v>0</v>
      </c>
      <c r="R907" s="173">
        <f t="shared" si="382"/>
        <v>0</v>
      </c>
      <c r="S907" s="173">
        <f t="shared" si="382"/>
        <v>0</v>
      </c>
      <c r="T907" s="170">
        <f t="shared" si="382"/>
        <v>0</v>
      </c>
      <c r="U907" s="173">
        <f t="shared" si="382"/>
        <v>0</v>
      </c>
      <c r="V907" s="174">
        <f t="shared" si="382"/>
        <v>0</v>
      </c>
      <c r="W907" s="54">
        <f>W378</f>
        <v>0</v>
      </c>
      <c r="Y907" s="478" t="s">
        <v>677</v>
      </c>
      <c r="Z907" s="456" t="s">
        <v>678</v>
      </c>
      <c r="AA907" s="488"/>
      <c r="AB907" s="456" t="s">
        <v>674</v>
      </c>
    </row>
    <row r="908" spans="1:28" outlineLevel="1" x14ac:dyDescent="0.2">
      <c r="A908" s="340"/>
      <c r="B908" s="35"/>
      <c r="C908" s="33"/>
      <c r="D908" s="33"/>
      <c r="E908" s="34"/>
      <c r="F908" s="168" t="s">
        <v>47</v>
      </c>
      <c r="G908" s="181">
        <f>G379</f>
        <v>0</v>
      </c>
      <c r="H908" s="225">
        <f>G908*(1-VLOOKUP($F908,SHT,2,FALSE))+H379*(1-VLOOKUP($F908,SHT,2,FALSE))</f>
        <v>0</v>
      </c>
      <c r="I908" s="171">
        <f t="shared" ref="I908:V908" si="383">I379*(1-VLOOKUP($F908,SHT,2,FALSE))</f>
        <v>0</v>
      </c>
      <c r="J908" s="171">
        <f t="shared" si="383"/>
        <v>0</v>
      </c>
      <c r="K908" s="188">
        <f t="shared" si="383"/>
        <v>0</v>
      </c>
      <c r="L908" s="172">
        <f t="shared" si="383"/>
        <v>0</v>
      </c>
      <c r="M908" s="183">
        <f t="shared" si="383"/>
        <v>0</v>
      </c>
      <c r="N908" s="173">
        <f t="shared" si="383"/>
        <v>0</v>
      </c>
      <c r="O908" s="173">
        <f t="shared" si="383"/>
        <v>0</v>
      </c>
      <c r="P908" s="173">
        <f t="shared" si="383"/>
        <v>0</v>
      </c>
      <c r="Q908" s="173">
        <f t="shared" si="383"/>
        <v>0</v>
      </c>
      <c r="R908" s="173">
        <f t="shared" si="383"/>
        <v>0</v>
      </c>
      <c r="S908" s="173">
        <f t="shared" si="383"/>
        <v>0</v>
      </c>
      <c r="T908" s="170">
        <f t="shared" si="383"/>
        <v>0</v>
      </c>
      <c r="U908" s="173">
        <f t="shared" si="383"/>
        <v>0</v>
      </c>
      <c r="V908" s="174">
        <f t="shared" si="383"/>
        <v>0</v>
      </c>
      <c r="W908" s="54">
        <f>W379</f>
        <v>0</v>
      </c>
      <c r="Y908" s="478" t="s">
        <v>677</v>
      </c>
      <c r="Z908" s="456" t="s">
        <v>678</v>
      </c>
      <c r="AA908" s="488"/>
      <c r="AB908" s="456" t="s">
        <v>674</v>
      </c>
    </row>
    <row r="909" spans="1:28" outlineLevel="1" x14ac:dyDescent="0.2">
      <c r="A909" s="340"/>
      <c r="B909" s="35"/>
      <c r="C909" s="33"/>
      <c r="D909" s="33"/>
      <c r="E909" s="34"/>
      <c r="F909" s="168" t="s">
        <v>49</v>
      </c>
      <c r="G909" s="181">
        <f>G380</f>
        <v>0</v>
      </c>
      <c r="H909" s="225">
        <f>G909*(1-VLOOKUP($F909,SHT,2,FALSE))+H380*(1-VLOOKUP($F909,SHT,2,FALSE))</f>
        <v>0</v>
      </c>
      <c r="I909" s="171">
        <f t="shared" ref="I909:V909" si="384">I380*(1-VLOOKUP($F909,SHT,2,FALSE))</f>
        <v>0</v>
      </c>
      <c r="J909" s="171">
        <f t="shared" si="384"/>
        <v>0</v>
      </c>
      <c r="K909" s="188">
        <f t="shared" si="384"/>
        <v>0</v>
      </c>
      <c r="L909" s="172">
        <f t="shared" si="384"/>
        <v>0</v>
      </c>
      <c r="M909" s="183">
        <f t="shared" si="384"/>
        <v>0</v>
      </c>
      <c r="N909" s="173">
        <f t="shared" si="384"/>
        <v>0</v>
      </c>
      <c r="O909" s="173">
        <f t="shared" si="384"/>
        <v>0</v>
      </c>
      <c r="P909" s="173">
        <f t="shared" si="384"/>
        <v>0</v>
      </c>
      <c r="Q909" s="173">
        <f t="shared" si="384"/>
        <v>0</v>
      </c>
      <c r="R909" s="173">
        <f t="shared" si="384"/>
        <v>0</v>
      </c>
      <c r="S909" s="173">
        <f t="shared" si="384"/>
        <v>0</v>
      </c>
      <c r="T909" s="170">
        <f t="shared" si="384"/>
        <v>0</v>
      </c>
      <c r="U909" s="173">
        <f t="shared" si="384"/>
        <v>0</v>
      </c>
      <c r="V909" s="174">
        <f t="shared" si="384"/>
        <v>0</v>
      </c>
      <c r="W909" s="54">
        <f>W380</f>
        <v>0</v>
      </c>
      <c r="Y909" s="478" t="s">
        <v>677</v>
      </c>
      <c r="Z909" s="456" t="s">
        <v>678</v>
      </c>
      <c r="AA909" s="488"/>
      <c r="AB909" s="489"/>
    </row>
    <row r="910" spans="1:28" x14ac:dyDescent="0.2">
      <c r="A910" s="340"/>
      <c r="B910" s="35"/>
      <c r="C910" s="33"/>
      <c r="D910" s="33"/>
      <c r="E910" s="34" t="s">
        <v>51</v>
      </c>
      <c r="F910" s="34"/>
      <c r="G910" s="76">
        <f t="shared" ref="G910:W910" si="385">SUBTOTAL(9,G911:G911)</f>
        <v>0</v>
      </c>
      <c r="H910" s="77">
        <f t="shared" si="385"/>
        <v>0</v>
      </c>
      <c r="I910" s="73">
        <f t="shared" si="385"/>
        <v>0</v>
      </c>
      <c r="J910" s="73">
        <f t="shared" si="385"/>
        <v>0</v>
      </c>
      <c r="K910" s="74">
        <f t="shared" si="385"/>
        <v>0</v>
      </c>
      <c r="L910" s="43">
        <f t="shared" si="385"/>
        <v>0</v>
      </c>
      <c r="M910" s="43">
        <f t="shared" si="385"/>
        <v>0</v>
      </c>
      <c r="N910" s="43">
        <f t="shared" si="385"/>
        <v>0</v>
      </c>
      <c r="O910" s="43">
        <f t="shared" si="385"/>
        <v>0</v>
      </c>
      <c r="P910" s="43">
        <f t="shared" si="385"/>
        <v>0</v>
      </c>
      <c r="Q910" s="43">
        <f t="shared" si="385"/>
        <v>0</v>
      </c>
      <c r="R910" s="43">
        <f t="shared" si="385"/>
        <v>0</v>
      </c>
      <c r="S910" s="43">
        <f t="shared" si="385"/>
        <v>0</v>
      </c>
      <c r="T910" s="43">
        <f t="shared" si="385"/>
        <v>0</v>
      </c>
      <c r="U910" s="43">
        <f t="shared" si="385"/>
        <v>0</v>
      </c>
      <c r="V910" s="43">
        <f t="shared" si="385"/>
        <v>0</v>
      </c>
      <c r="W910" s="42">
        <f t="shared" si="385"/>
        <v>0</v>
      </c>
      <c r="Y910" s="457" t="s">
        <v>675</v>
      </c>
      <c r="Z910" s="485"/>
      <c r="AA910" s="489"/>
      <c r="AB910" s="489"/>
    </row>
    <row r="911" spans="1:28" outlineLevel="1" x14ac:dyDescent="0.2">
      <c r="A911" s="340"/>
      <c r="B911" s="35"/>
      <c r="C911" s="33"/>
      <c r="D911" s="33"/>
      <c r="E911" s="34"/>
      <c r="F911" s="168" t="s">
        <v>51</v>
      </c>
      <c r="G911" s="181">
        <f>G382</f>
        <v>0</v>
      </c>
      <c r="H911" s="225">
        <f>G911*(1-VLOOKUP($F911,SHT,2,FALSE))+H382*(1-VLOOKUP($F911,SHT,2,FALSE))</f>
        <v>0</v>
      </c>
      <c r="I911" s="171">
        <f t="shared" ref="I911:V911" si="386">I382*(1-VLOOKUP($F911,SHT,2,FALSE))</f>
        <v>0</v>
      </c>
      <c r="J911" s="171">
        <f t="shared" si="386"/>
        <v>0</v>
      </c>
      <c r="K911" s="188">
        <f t="shared" si="386"/>
        <v>0</v>
      </c>
      <c r="L911" s="172">
        <f t="shared" si="386"/>
        <v>0</v>
      </c>
      <c r="M911" s="183">
        <f t="shared" si="386"/>
        <v>0</v>
      </c>
      <c r="N911" s="173">
        <f t="shared" si="386"/>
        <v>0</v>
      </c>
      <c r="O911" s="173">
        <f t="shared" si="386"/>
        <v>0</v>
      </c>
      <c r="P911" s="173">
        <f t="shared" si="386"/>
        <v>0</v>
      </c>
      <c r="Q911" s="173">
        <f t="shared" si="386"/>
        <v>0</v>
      </c>
      <c r="R911" s="173">
        <f t="shared" si="386"/>
        <v>0</v>
      </c>
      <c r="S911" s="173">
        <f t="shared" si="386"/>
        <v>0</v>
      </c>
      <c r="T911" s="170">
        <f t="shared" si="386"/>
        <v>0</v>
      </c>
      <c r="U911" s="173">
        <f t="shared" si="386"/>
        <v>0</v>
      </c>
      <c r="V911" s="174">
        <f t="shared" si="386"/>
        <v>0</v>
      </c>
      <c r="W911" s="54">
        <f>W382</f>
        <v>0</v>
      </c>
      <c r="Y911" s="478" t="s">
        <v>677</v>
      </c>
      <c r="Z911" s="456" t="s">
        <v>678</v>
      </c>
      <c r="AA911" s="488"/>
      <c r="AB911" s="489"/>
    </row>
    <row r="912" spans="1:28" x14ac:dyDescent="0.2">
      <c r="A912" s="340"/>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6"/>
      <c r="Z912" s="487"/>
      <c r="AA912" s="489"/>
      <c r="AB912" s="489"/>
    </row>
    <row r="913" spans="1:28" x14ac:dyDescent="0.2">
      <c r="A913" s="340"/>
      <c r="B913" s="35"/>
      <c r="C913" s="33"/>
      <c r="D913" s="33"/>
      <c r="E913" s="71" t="s">
        <v>54</v>
      </c>
      <c r="F913" s="34"/>
      <c r="G913" s="76">
        <f t="shared" ref="G913:W913" si="387">SUBTOTAL(9,G914:G915)</f>
        <v>0</v>
      </c>
      <c r="H913" s="77">
        <f t="shared" si="387"/>
        <v>0</v>
      </c>
      <c r="I913" s="73">
        <f t="shared" si="387"/>
        <v>0</v>
      </c>
      <c r="J913" s="73">
        <f t="shared" si="387"/>
        <v>0</v>
      </c>
      <c r="K913" s="74">
        <f t="shared" si="387"/>
        <v>0</v>
      </c>
      <c r="L913" s="43">
        <f t="shared" si="387"/>
        <v>0</v>
      </c>
      <c r="M913" s="43">
        <f t="shared" si="387"/>
        <v>0</v>
      </c>
      <c r="N913" s="43">
        <f t="shared" si="387"/>
        <v>0</v>
      </c>
      <c r="O913" s="43">
        <f t="shared" si="387"/>
        <v>0</v>
      </c>
      <c r="P913" s="43">
        <f t="shared" si="387"/>
        <v>0</v>
      </c>
      <c r="Q913" s="43">
        <f t="shared" si="387"/>
        <v>0</v>
      </c>
      <c r="R913" s="43">
        <f t="shared" si="387"/>
        <v>0</v>
      </c>
      <c r="S913" s="43">
        <f t="shared" si="387"/>
        <v>0</v>
      </c>
      <c r="T913" s="43">
        <f t="shared" si="387"/>
        <v>0</v>
      </c>
      <c r="U913" s="43">
        <f t="shared" si="387"/>
        <v>0</v>
      </c>
      <c r="V913" s="43">
        <f t="shared" si="387"/>
        <v>0</v>
      </c>
      <c r="W913" s="42">
        <f t="shared" si="387"/>
        <v>0</v>
      </c>
      <c r="Y913" s="457" t="s">
        <v>675</v>
      </c>
      <c r="Z913" s="491"/>
      <c r="AA913" s="489"/>
      <c r="AB913" s="491"/>
    </row>
    <row r="914" spans="1:28" outlineLevel="1" x14ac:dyDescent="0.2">
      <c r="A914" s="340"/>
      <c r="B914" s="35"/>
      <c r="C914" s="33"/>
      <c r="D914" s="33"/>
      <c r="E914" s="71"/>
      <c r="F914" s="168" t="s">
        <v>55</v>
      </c>
      <c r="G914" s="181">
        <f>G385</f>
        <v>0</v>
      </c>
      <c r="H914" s="225">
        <f>G914*(1-VLOOKUP($F914,SHT,2,FALSE))+H385*(1-VLOOKUP($F914,SHT,2,FALSE))</f>
        <v>0</v>
      </c>
      <c r="I914" s="171">
        <f t="shared" ref="I914:V914" si="388">I385*(1-VLOOKUP($F914,SHT,2,FALSE))</f>
        <v>0</v>
      </c>
      <c r="J914" s="171">
        <f t="shared" si="388"/>
        <v>0</v>
      </c>
      <c r="K914" s="188">
        <f t="shared" si="388"/>
        <v>0</v>
      </c>
      <c r="L914" s="172">
        <f t="shared" si="388"/>
        <v>0</v>
      </c>
      <c r="M914" s="183">
        <f t="shared" si="388"/>
        <v>0</v>
      </c>
      <c r="N914" s="173">
        <f t="shared" si="388"/>
        <v>0</v>
      </c>
      <c r="O914" s="173">
        <f t="shared" si="388"/>
        <v>0</v>
      </c>
      <c r="P914" s="173">
        <f t="shared" si="388"/>
        <v>0</v>
      </c>
      <c r="Q914" s="173">
        <f t="shared" si="388"/>
        <v>0</v>
      </c>
      <c r="R914" s="173">
        <f t="shared" si="388"/>
        <v>0</v>
      </c>
      <c r="S914" s="173">
        <f t="shared" si="388"/>
        <v>0</v>
      </c>
      <c r="T914" s="170">
        <f t="shared" si="388"/>
        <v>0</v>
      </c>
      <c r="U914" s="173">
        <f t="shared" si="388"/>
        <v>0</v>
      </c>
      <c r="V914" s="174">
        <f t="shared" si="388"/>
        <v>0</v>
      </c>
      <c r="W914" s="54">
        <f>W385</f>
        <v>0</v>
      </c>
      <c r="Y914" s="478" t="s">
        <v>677</v>
      </c>
      <c r="Z914" s="456" t="s">
        <v>678</v>
      </c>
      <c r="AA914" s="488"/>
      <c r="AB914" s="456" t="s">
        <v>674</v>
      </c>
    </row>
    <row r="915" spans="1:28" outlineLevel="1" x14ac:dyDescent="0.2">
      <c r="A915" s="340"/>
      <c r="B915" s="35"/>
      <c r="C915" s="33"/>
      <c r="D915" s="33"/>
      <c r="E915" s="34"/>
      <c r="F915" s="168" t="s">
        <v>57</v>
      </c>
      <c r="G915" s="181">
        <f>G386</f>
        <v>0</v>
      </c>
      <c r="H915" s="225">
        <f>G915*(1-VLOOKUP($F915,SHT,2,FALSE))+H386*(1-VLOOKUP($F915,SHT,2,FALSE))</f>
        <v>0</v>
      </c>
      <c r="I915" s="171">
        <f t="shared" ref="I915:V915" si="389">I386*(1-VLOOKUP($F915,SHT,2,FALSE))</f>
        <v>0</v>
      </c>
      <c r="J915" s="171">
        <f t="shared" si="389"/>
        <v>0</v>
      </c>
      <c r="K915" s="188">
        <f t="shared" si="389"/>
        <v>0</v>
      </c>
      <c r="L915" s="172">
        <f t="shared" si="389"/>
        <v>0</v>
      </c>
      <c r="M915" s="183">
        <f t="shared" si="389"/>
        <v>0</v>
      </c>
      <c r="N915" s="173">
        <f t="shared" si="389"/>
        <v>0</v>
      </c>
      <c r="O915" s="173">
        <f t="shared" si="389"/>
        <v>0</v>
      </c>
      <c r="P915" s="173">
        <f t="shared" si="389"/>
        <v>0</v>
      </c>
      <c r="Q915" s="173">
        <f t="shared" si="389"/>
        <v>0</v>
      </c>
      <c r="R915" s="173">
        <f t="shared" si="389"/>
        <v>0</v>
      </c>
      <c r="S915" s="173">
        <f t="shared" si="389"/>
        <v>0</v>
      </c>
      <c r="T915" s="170">
        <f t="shared" si="389"/>
        <v>0</v>
      </c>
      <c r="U915" s="173">
        <f t="shared" si="389"/>
        <v>0</v>
      </c>
      <c r="V915" s="174">
        <f t="shared" si="389"/>
        <v>0</v>
      </c>
      <c r="W915" s="54">
        <f>W386</f>
        <v>0</v>
      </c>
      <c r="Y915" s="478" t="s">
        <v>677</v>
      </c>
      <c r="Z915" s="456" t="s">
        <v>678</v>
      </c>
      <c r="AA915" s="488"/>
      <c r="AB915" s="489"/>
    </row>
    <row r="916" spans="1:28" x14ac:dyDescent="0.2">
      <c r="A916" s="340"/>
      <c r="B916" s="35"/>
      <c r="C916" s="33"/>
      <c r="D916" s="33"/>
      <c r="E916" s="34" t="s">
        <v>59</v>
      </c>
      <c r="F916" s="34"/>
      <c r="G916" s="76">
        <f t="shared" ref="G916:W916" si="390">SUBTOTAL(9,G917:G918)</f>
        <v>0</v>
      </c>
      <c r="H916" s="77">
        <f t="shared" si="390"/>
        <v>0</v>
      </c>
      <c r="I916" s="73">
        <f t="shared" si="390"/>
        <v>0</v>
      </c>
      <c r="J916" s="73">
        <f t="shared" si="390"/>
        <v>0</v>
      </c>
      <c r="K916" s="74">
        <f t="shared" si="390"/>
        <v>0</v>
      </c>
      <c r="L916" s="43">
        <f t="shared" si="390"/>
        <v>0</v>
      </c>
      <c r="M916" s="43">
        <f t="shared" si="390"/>
        <v>0</v>
      </c>
      <c r="N916" s="43">
        <f t="shared" si="390"/>
        <v>0</v>
      </c>
      <c r="O916" s="43">
        <f t="shared" si="390"/>
        <v>0</v>
      </c>
      <c r="P916" s="43">
        <f t="shared" si="390"/>
        <v>0</v>
      </c>
      <c r="Q916" s="43">
        <f t="shared" si="390"/>
        <v>0</v>
      </c>
      <c r="R916" s="43">
        <f t="shared" si="390"/>
        <v>0</v>
      </c>
      <c r="S916" s="43">
        <f t="shared" si="390"/>
        <v>0</v>
      </c>
      <c r="T916" s="43">
        <f t="shared" si="390"/>
        <v>0</v>
      </c>
      <c r="U916" s="43">
        <f t="shared" si="390"/>
        <v>0</v>
      </c>
      <c r="V916" s="43">
        <f t="shared" si="390"/>
        <v>0</v>
      </c>
      <c r="W916" s="42">
        <f t="shared" si="390"/>
        <v>0</v>
      </c>
      <c r="Y916" s="457" t="s">
        <v>675</v>
      </c>
      <c r="Z916" s="485"/>
      <c r="AA916" s="489"/>
      <c r="AB916" s="489"/>
    </row>
    <row r="917" spans="1:28" outlineLevel="1" x14ac:dyDescent="0.2">
      <c r="A917" s="340"/>
      <c r="B917" s="35"/>
      <c r="C917" s="33"/>
      <c r="D917" s="33"/>
      <c r="E917" s="34"/>
      <c r="F917" s="168" t="s">
        <v>60</v>
      </c>
      <c r="G917" s="181">
        <f>G388</f>
        <v>0</v>
      </c>
      <c r="H917" s="225">
        <f>G917*(1-VLOOKUP($F917,SHT,2,FALSE))+H388*(1-VLOOKUP($F917,SHT,2,FALSE))</f>
        <v>0</v>
      </c>
      <c r="I917" s="171">
        <f t="shared" ref="I917:V917" si="391">I388*(1-VLOOKUP($F917,SHT,2,FALSE))</f>
        <v>0</v>
      </c>
      <c r="J917" s="171">
        <f t="shared" si="391"/>
        <v>0</v>
      </c>
      <c r="K917" s="188">
        <f t="shared" si="391"/>
        <v>0</v>
      </c>
      <c r="L917" s="172">
        <f t="shared" si="391"/>
        <v>0</v>
      </c>
      <c r="M917" s="183">
        <f t="shared" si="391"/>
        <v>0</v>
      </c>
      <c r="N917" s="173">
        <f t="shared" si="391"/>
        <v>0</v>
      </c>
      <c r="O917" s="173">
        <f t="shared" si="391"/>
        <v>0</v>
      </c>
      <c r="P917" s="173">
        <f t="shared" si="391"/>
        <v>0</v>
      </c>
      <c r="Q917" s="173">
        <f t="shared" si="391"/>
        <v>0</v>
      </c>
      <c r="R917" s="173">
        <f t="shared" si="391"/>
        <v>0</v>
      </c>
      <c r="S917" s="173">
        <f t="shared" si="391"/>
        <v>0</v>
      </c>
      <c r="T917" s="170">
        <f t="shared" si="391"/>
        <v>0</v>
      </c>
      <c r="U917" s="173">
        <f t="shared" si="391"/>
        <v>0</v>
      </c>
      <c r="V917" s="174">
        <f t="shared" si="391"/>
        <v>0</v>
      </c>
      <c r="W917" s="54">
        <f>W388</f>
        <v>0</v>
      </c>
      <c r="Y917" s="478" t="s">
        <v>677</v>
      </c>
      <c r="Z917" s="456" t="s">
        <v>678</v>
      </c>
      <c r="AA917" s="488"/>
      <c r="AB917" s="489"/>
    </row>
    <row r="918" spans="1:28" outlineLevel="1" x14ac:dyDescent="0.2">
      <c r="A918" s="340"/>
      <c r="B918" s="35"/>
      <c r="C918" s="33"/>
      <c r="D918" s="33"/>
      <c r="E918" s="34"/>
      <c r="F918" s="168" t="s">
        <v>62</v>
      </c>
      <c r="G918" s="181">
        <f>G389</f>
        <v>0</v>
      </c>
      <c r="H918" s="225">
        <f>G918*(1-VLOOKUP($F918,SHT,2,FALSE))+H389*(1-VLOOKUP($F918,SHT,2,FALSE))</f>
        <v>0</v>
      </c>
      <c r="I918" s="171">
        <f t="shared" ref="I918:V918" si="392">I389*(1-VLOOKUP($F918,SHT,2,FALSE))</f>
        <v>0</v>
      </c>
      <c r="J918" s="171">
        <f t="shared" si="392"/>
        <v>0</v>
      </c>
      <c r="K918" s="188">
        <f t="shared" si="392"/>
        <v>0</v>
      </c>
      <c r="L918" s="172">
        <f t="shared" si="392"/>
        <v>0</v>
      </c>
      <c r="M918" s="183">
        <f t="shared" si="392"/>
        <v>0</v>
      </c>
      <c r="N918" s="173">
        <f t="shared" si="392"/>
        <v>0</v>
      </c>
      <c r="O918" s="173">
        <f t="shared" si="392"/>
        <v>0</v>
      </c>
      <c r="P918" s="173">
        <f t="shared" si="392"/>
        <v>0</v>
      </c>
      <c r="Q918" s="173">
        <f t="shared" si="392"/>
        <v>0</v>
      </c>
      <c r="R918" s="173">
        <f t="shared" si="392"/>
        <v>0</v>
      </c>
      <c r="S918" s="173">
        <f t="shared" si="392"/>
        <v>0</v>
      </c>
      <c r="T918" s="170">
        <f t="shared" si="392"/>
        <v>0</v>
      </c>
      <c r="U918" s="173">
        <f t="shared" si="392"/>
        <v>0</v>
      </c>
      <c r="V918" s="174">
        <f t="shared" si="392"/>
        <v>0</v>
      </c>
      <c r="W918" s="54">
        <f>W389</f>
        <v>0</v>
      </c>
      <c r="Y918" s="478" t="s">
        <v>677</v>
      </c>
      <c r="Z918" s="456" t="s">
        <v>678</v>
      </c>
      <c r="AA918" s="488"/>
      <c r="AB918" s="489"/>
    </row>
    <row r="919" spans="1:28" x14ac:dyDescent="0.2">
      <c r="A919" s="340"/>
      <c r="B919" s="35"/>
      <c r="C919" s="33"/>
      <c r="D919" s="33"/>
      <c r="E919" s="34" t="s">
        <v>64</v>
      </c>
      <c r="F919" s="34"/>
      <c r="G919" s="76">
        <f t="shared" ref="G919:W919" si="393">SUBTOTAL(9,G920:G921)</f>
        <v>0</v>
      </c>
      <c r="H919" s="77">
        <f t="shared" si="393"/>
        <v>0</v>
      </c>
      <c r="I919" s="73">
        <f t="shared" si="393"/>
        <v>0</v>
      </c>
      <c r="J919" s="73">
        <f t="shared" si="393"/>
        <v>0</v>
      </c>
      <c r="K919" s="74">
        <f t="shared" si="393"/>
        <v>0</v>
      </c>
      <c r="L919" s="43">
        <f t="shared" si="393"/>
        <v>0</v>
      </c>
      <c r="M919" s="43">
        <f t="shared" si="393"/>
        <v>0</v>
      </c>
      <c r="N919" s="43">
        <f t="shared" si="393"/>
        <v>0</v>
      </c>
      <c r="O919" s="43">
        <f t="shared" si="393"/>
        <v>0</v>
      </c>
      <c r="P919" s="43">
        <f t="shared" si="393"/>
        <v>0</v>
      </c>
      <c r="Q919" s="43">
        <f t="shared" si="393"/>
        <v>0</v>
      </c>
      <c r="R919" s="43">
        <f t="shared" si="393"/>
        <v>0</v>
      </c>
      <c r="S919" s="43">
        <f t="shared" si="393"/>
        <v>0</v>
      </c>
      <c r="T919" s="43">
        <f t="shared" si="393"/>
        <v>0</v>
      </c>
      <c r="U919" s="43">
        <f t="shared" si="393"/>
        <v>0</v>
      </c>
      <c r="V919" s="43">
        <f t="shared" si="393"/>
        <v>0</v>
      </c>
      <c r="W919" s="42">
        <f t="shared" si="393"/>
        <v>0</v>
      </c>
      <c r="Y919" s="457" t="s">
        <v>675</v>
      </c>
      <c r="Z919" s="485"/>
      <c r="AA919" s="489"/>
      <c r="AB919" s="489"/>
    </row>
    <row r="920" spans="1:28" outlineLevel="1" x14ac:dyDescent="0.2">
      <c r="A920" s="340"/>
      <c r="B920" s="35"/>
      <c r="C920" s="33"/>
      <c r="D920" s="33"/>
      <c r="E920" s="34"/>
      <c r="F920" s="168" t="s">
        <v>65</v>
      </c>
      <c r="G920" s="181">
        <f>G391</f>
        <v>0</v>
      </c>
      <c r="H920" s="225">
        <f>G920*(1-VLOOKUP($F920,SHT,2,FALSE))+H391*(1-VLOOKUP($F920,SHT,2,FALSE))</f>
        <v>0</v>
      </c>
      <c r="I920" s="171">
        <f t="shared" ref="I920:V920" si="394">I391*(1-VLOOKUP($F920,SHT,2,FALSE))</f>
        <v>0</v>
      </c>
      <c r="J920" s="171">
        <f t="shared" si="394"/>
        <v>0</v>
      </c>
      <c r="K920" s="188">
        <f t="shared" si="394"/>
        <v>0</v>
      </c>
      <c r="L920" s="172">
        <f t="shared" si="394"/>
        <v>0</v>
      </c>
      <c r="M920" s="183">
        <f t="shared" si="394"/>
        <v>0</v>
      </c>
      <c r="N920" s="173">
        <f t="shared" si="394"/>
        <v>0</v>
      </c>
      <c r="O920" s="173">
        <f t="shared" si="394"/>
        <v>0</v>
      </c>
      <c r="P920" s="173">
        <f t="shared" si="394"/>
        <v>0</v>
      </c>
      <c r="Q920" s="173">
        <f t="shared" si="394"/>
        <v>0</v>
      </c>
      <c r="R920" s="173">
        <f t="shared" si="394"/>
        <v>0</v>
      </c>
      <c r="S920" s="173">
        <f t="shared" si="394"/>
        <v>0</v>
      </c>
      <c r="T920" s="170">
        <f t="shared" si="394"/>
        <v>0</v>
      </c>
      <c r="U920" s="173">
        <f t="shared" si="394"/>
        <v>0</v>
      </c>
      <c r="V920" s="174">
        <f t="shared" si="394"/>
        <v>0</v>
      </c>
      <c r="W920" s="54">
        <f>W391</f>
        <v>0</v>
      </c>
      <c r="Y920" s="478" t="s">
        <v>677</v>
      </c>
      <c r="Z920" s="456" t="s">
        <v>678</v>
      </c>
      <c r="AA920" s="488"/>
      <c r="AB920" s="489"/>
    </row>
    <row r="921" spans="1:28" outlineLevel="1" x14ac:dyDescent="0.2">
      <c r="A921" s="340"/>
      <c r="B921" s="35"/>
      <c r="C921" s="33"/>
      <c r="D921" s="33"/>
      <c r="E921" s="34"/>
      <c r="F921" s="168" t="s">
        <v>67</v>
      </c>
      <c r="G921" s="181">
        <f>G392</f>
        <v>0</v>
      </c>
      <c r="H921" s="225">
        <f>G921*(1-VLOOKUP($F921,SHT,2,FALSE))+H392*(1-VLOOKUP($F921,SHT,2,FALSE))</f>
        <v>0</v>
      </c>
      <c r="I921" s="171">
        <f t="shared" ref="I921:V921" si="395">I392*(1-VLOOKUP($F921,SHT,2,FALSE))</f>
        <v>0</v>
      </c>
      <c r="J921" s="171">
        <f t="shared" si="395"/>
        <v>0</v>
      </c>
      <c r="K921" s="188">
        <f t="shared" si="395"/>
        <v>0</v>
      </c>
      <c r="L921" s="172">
        <f t="shared" si="395"/>
        <v>0</v>
      </c>
      <c r="M921" s="183">
        <f t="shared" si="395"/>
        <v>0</v>
      </c>
      <c r="N921" s="173">
        <f t="shared" si="395"/>
        <v>0</v>
      </c>
      <c r="O921" s="173">
        <f t="shared" si="395"/>
        <v>0</v>
      </c>
      <c r="P921" s="173">
        <f t="shared" si="395"/>
        <v>0</v>
      </c>
      <c r="Q921" s="173">
        <f t="shared" si="395"/>
        <v>0</v>
      </c>
      <c r="R921" s="173">
        <f t="shared" si="395"/>
        <v>0</v>
      </c>
      <c r="S921" s="173">
        <f t="shared" si="395"/>
        <v>0</v>
      </c>
      <c r="T921" s="170">
        <f t="shared" si="395"/>
        <v>0</v>
      </c>
      <c r="U921" s="173">
        <f t="shared" si="395"/>
        <v>0</v>
      </c>
      <c r="V921" s="174">
        <f t="shared" si="395"/>
        <v>0</v>
      </c>
      <c r="W921" s="54">
        <f>W392</f>
        <v>0</v>
      </c>
      <c r="Y921" s="478" t="s">
        <v>677</v>
      </c>
      <c r="Z921" s="456" t="s">
        <v>678</v>
      </c>
      <c r="AA921" s="488"/>
      <c r="AB921" s="489"/>
    </row>
    <row r="922" spans="1:28" x14ac:dyDescent="0.2">
      <c r="A922" s="340"/>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6"/>
      <c r="Z922" s="487"/>
      <c r="AA922" s="489"/>
      <c r="AB922" s="489"/>
    </row>
    <row r="923" spans="1:28" x14ac:dyDescent="0.2">
      <c r="A923" s="340"/>
      <c r="B923" s="35"/>
      <c r="C923" s="33"/>
      <c r="D923" s="33"/>
      <c r="E923" s="34" t="s">
        <v>70</v>
      </c>
      <c r="F923" s="34"/>
      <c r="G923" s="76">
        <f t="shared" ref="G923:W923" si="396">SUBTOTAL(9,G924:G925)</f>
        <v>0</v>
      </c>
      <c r="H923" s="77">
        <f t="shared" si="396"/>
        <v>0</v>
      </c>
      <c r="I923" s="73">
        <f t="shared" si="396"/>
        <v>0</v>
      </c>
      <c r="J923" s="73">
        <f t="shared" si="396"/>
        <v>0</v>
      </c>
      <c r="K923" s="74">
        <f t="shared" si="396"/>
        <v>0</v>
      </c>
      <c r="L923" s="43">
        <f t="shared" si="396"/>
        <v>0</v>
      </c>
      <c r="M923" s="43">
        <f t="shared" si="396"/>
        <v>0</v>
      </c>
      <c r="N923" s="43">
        <f t="shared" si="396"/>
        <v>0</v>
      </c>
      <c r="O923" s="43">
        <f t="shared" si="396"/>
        <v>0</v>
      </c>
      <c r="P923" s="43">
        <f t="shared" si="396"/>
        <v>0</v>
      </c>
      <c r="Q923" s="43">
        <f t="shared" si="396"/>
        <v>0</v>
      </c>
      <c r="R923" s="43">
        <f t="shared" si="396"/>
        <v>0</v>
      </c>
      <c r="S923" s="43">
        <f t="shared" si="396"/>
        <v>0</v>
      </c>
      <c r="T923" s="43">
        <f t="shared" si="396"/>
        <v>0</v>
      </c>
      <c r="U923" s="43">
        <f t="shared" si="396"/>
        <v>0</v>
      </c>
      <c r="V923" s="46">
        <f t="shared" si="396"/>
        <v>0</v>
      </c>
      <c r="W923" s="42">
        <f t="shared" si="396"/>
        <v>0</v>
      </c>
      <c r="Y923" s="457" t="s">
        <v>675</v>
      </c>
      <c r="Z923" s="491"/>
      <c r="AA923" s="489"/>
      <c r="AB923" s="491"/>
    </row>
    <row r="924" spans="1:28" outlineLevel="1" x14ac:dyDescent="0.2">
      <c r="A924" s="340"/>
      <c r="B924" s="35"/>
      <c r="C924" s="33"/>
      <c r="D924" s="33"/>
      <c r="E924" s="34"/>
      <c r="F924" s="168" t="s">
        <v>71</v>
      </c>
      <c r="G924" s="181">
        <f>G395</f>
        <v>0</v>
      </c>
      <c r="H924" s="225">
        <f>G924*(1-VLOOKUP($F924,SHT,2,FALSE))+H395*(1-VLOOKUP($F924,SHT,2,FALSE))</f>
        <v>0</v>
      </c>
      <c r="I924" s="171">
        <f t="shared" ref="I924:V924" si="397">I395*(1-VLOOKUP($F924,SHT,2,FALSE))</f>
        <v>0</v>
      </c>
      <c r="J924" s="171">
        <f t="shared" si="397"/>
        <v>0</v>
      </c>
      <c r="K924" s="188">
        <f t="shared" si="397"/>
        <v>0</v>
      </c>
      <c r="L924" s="172">
        <f t="shared" si="397"/>
        <v>0</v>
      </c>
      <c r="M924" s="183">
        <f t="shared" si="397"/>
        <v>0</v>
      </c>
      <c r="N924" s="173">
        <f t="shared" si="397"/>
        <v>0</v>
      </c>
      <c r="O924" s="173">
        <f t="shared" si="397"/>
        <v>0</v>
      </c>
      <c r="P924" s="173">
        <f t="shared" si="397"/>
        <v>0</v>
      </c>
      <c r="Q924" s="173">
        <f t="shared" si="397"/>
        <v>0</v>
      </c>
      <c r="R924" s="173">
        <f t="shared" si="397"/>
        <v>0</v>
      </c>
      <c r="S924" s="173">
        <f t="shared" si="397"/>
        <v>0</v>
      </c>
      <c r="T924" s="170">
        <f t="shared" si="397"/>
        <v>0</v>
      </c>
      <c r="U924" s="173">
        <f t="shared" si="397"/>
        <v>0</v>
      </c>
      <c r="V924" s="174">
        <f t="shared" si="397"/>
        <v>0</v>
      </c>
      <c r="W924" s="54">
        <f>W395</f>
        <v>0</v>
      </c>
      <c r="Y924" s="478" t="s">
        <v>677</v>
      </c>
      <c r="Z924" s="456" t="s">
        <v>678</v>
      </c>
      <c r="AA924" s="488"/>
      <c r="AB924" s="456" t="s">
        <v>674</v>
      </c>
    </row>
    <row r="925" spans="1:28" outlineLevel="1" x14ac:dyDescent="0.2">
      <c r="A925" s="340"/>
      <c r="B925" s="35"/>
      <c r="C925" s="33"/>
      <c r="D925" s="33"/>
      <c r="E925" s="34"/>
      <c r="F925" s="168" t="s">
        <v>73</v>
      </c>
      <c r="G925" s="181">
        <f>G396</f>
        <v>0</v>
      </c>
      <c r="H925" s="225">
        <f>G925*(1-VLOOKUP($F925,SHT,2,FALSE))+H396*(1-VLOOKUP($F925,SHT,2,FALSE))</f>
        <v>0</v>
      </c>
      <c r="I925" s="171">
        <f t="shared" ref="I925:V925" si="398">I396*(1-VLOOKUP($F925,SHT,2,FALSE))</f>
        <v>0</v>
      </c>
      <c r="J925" s="171">
        <f t="shared" si="398"/>
        <v>0</v>
      </c>
      <c r="K925" s="188">
        <f t="shared" si="398"/>
        <v>0</v>
      </c>
      <c r="L925" s="172">
        <f t="shared" si="398"/>
        <v>0</v>
      </c>
      <c r="M925" s="183">
        <f t="shared" si="398"/>
        <v>0</v>
      </c>
      <c r="N925" s="173">
        <f t="shared" si="398"/>
        <v>0</v>
      </c>
      <c r="O925" s="173">
        <f t="shared" si="398"/>
        <v>0</v>
      </c>
      <c r="P925" s="173">
        <f t="shared" si="398"/>
        <v>0</v>
      </c>
      <c r="Q925" s="173">
        <f t="shared" si="398"/>
        <v>0</v>
      </c>
      <c r="R925" s="173">
        <f t="shared" si="398"/>
        <v>0</v>
      </c>
      <c r="S925" s="173">
        <f t="shared" si="398"/>
        <v>0</v>
      </c>
      <c r="T925" s="170">
        <f t="shared" si="398"/>
        <v>0</v>
      </c>
      <c r="U925" s="173">
        <f t="shared" si="398"/>
        <v>0</v>
      </c>
      <c r="V925" s="174">
        <f t="shared" si="398"/>
        <v>0</v>
      </c>
      <c r="W925" s="54">
        <f>W396</f>
        <v>0</v>
      </c>
      <c r="Y925" s="478" t="s">
        <v>677</v>
      </c>
      <c r="Z925" s="456" t="s">
        <v>678</v>
      </c>
      <c r="AA925" s="488"/>
      <c r="AB925" s="456" t="s">
        <v>674</v>
      </c>
    </row>
    <row r="926" spans="1:28" x14ac:dyDescent="0.2">
      <c r="A926" s="340"/>
      <c r="B926" s="35"/>
      <c r="C926" s="33"/>
      <c r="D926" s="33"/>
      <c r="E926" s="34" t="s">
        <v>75</v>
      </c>
      <c r="F926" s="34"/>
      <c r="G926" s="76">
        <f t="shared" ref="G926:W926" si="399">SUBTOTAL(9,G927:G929)</f>
        <v>0</v>
      </c>
      <c r="H926" s="77">
        <f t="shared" si="399"/>
        <v>0</v>
      </c>
      <c r="I926" s="73">
        <f t="shared" si="399"/>
        <v>0</v>
      </c>
      <c r="J926" s="73">
        <f t="shared" si="399"/>
        <v>0</v>
      </c>
      <c r="K926" s="74">
        <f t="shared" si="399"/>
        <v>0</v>
      </c>
      <c r="L926" s="43">
        <f t="shared" si="399"/>
        <v>0</v>
      </c>
      <c r="M926" s="43">
        <f t="shared" si="399"/>
        <v>0</v>
      </c>
      <c r="N926" s="43">
        <f t="shared" si="399"/>
        <v>0</v>
      </c>
      <c r="O926" s="43">
        <f t="shared" si="399"/>
        <v>0</v>
      </c>
      <c r="P926" s="43">
        <f t="shared" si="399"/>
        <v>0</v>
      </c>
      <c r="Q926" s="43">
        <f t="shared" si="399"/>
        <v>0</v>
      </c>
      <c r="R926" s="43">
        <f t="shared" si="399"/>
        <v>0</v>
      </c>
      <c r="S926" s="43">
        <f t="shared" si="399"/>
        <v>0</v>
      </c>
      <c r="T926" s="43">
        <f t="shared" si="399"/>
        <v>0</v>
      </c>
      <c r="U926" s="43">
        <f t="shared" si="399"/>
        <v>0</v>
      </c>
      <c r="V926" s="43">
        <f t="shared" si="399"/>
        <v>0</v>
      </c>
      <c r="W926" s="42">
        <f t="shared" si="399"/>
        <v>0</v>
      </c>
      <c r="Y926" s="457" t="s">
        <v>675</v>
      </c>
      <c r="Z926" s="485"/>
      <c r="AA926" s="489"/>
      <c r="AB926" s="491"/>
    </row>
    <row r="927" spans="1:28" outlineLevel="1" x14ac:dyDescent="0.2">
      <c r="A927" s="340"/>
      <c r="B927" s="35"/>
      <c r="C927" s="33"/>
      <c r="D927" s="33"/>
      <c r="E927" s="34"/>
      <c r="F927" s="168" t="s">
        <v>76</v>
      </c>
      <c r="G927" s="181">
        <f>G398</f>
        <v>0</v>
      </c>
      <c r="H927" s="225">
        <f>G927*(1-VLOOKUP($F927,SHT,2,FALSE))+H398*(1-VLOOKUP($F927,SHT,2,FALSE))</f>
        <v>0</v>
      </c>
      <c r="I927" s="171">
        <f t="shared" ref="I927:V927" si="400">I398*(1-VLOOKUP($F927,SHT,2,FALSE))</f>
        <v>0</v>
      </c>
      <c r="J927" s="171">
        <f t="shared" si="400"/>
        <v>0</v>
      </c>
      <c r="K927" s="188">
        <f t="shared" si="400"/>
        <v>0</v>
      </c>
      <c r="L927" s="172">
        <f t="shared" si="400"/>
        <v>0</v>
      </c>
      <c r="M927" s="183">
        <f t="shared" si="400"/>
        <v>0</v>
      </c>
      <c r="N927" s="173">
        <f t="shared" si="400"/>
        <v>0</v>
      </c>
      <c r="O927" s="173">
        <f t="shared" si="400"/>
        <v>0</v>
      </c>
      <c r="P927" s="173">
        <f t="shared" si="400"/>
        <v>0</v>
      </c>
      <c r="Q927" s="173">
        <f t="shared" si="400"/>
        <v>0</v>
      </c>
      <c r="R927" s="173">
        <f t="shared" si="400"/>
        <v>0</v>
      </c>
      <c r="S927" s="173">
        <f t="shared" si="400"/>
        <v>0</v>
      </c>
      <c r="T927" s="170">
        <f t="shared" si="400"/>
        <v>0</v>
      </c>
      <c r="U927" s="173">
        <f t="shared" si="400"/>
        <v>0</v>
      </c>
      <c r="V927" s="174">
        <f t="shared" si="400"/>
        <v>0</v>
      </c>
      <c r="W927" s="54">
        <f>W398</f>
        <v>0</v>
      </c>
      <c r="Y927" s="478" t="s">
        <v>677</v>
      </c>
      <c r="Z927" s="456" t="s">
        <v>678</v>
      </c>
      <c r="AA927" s="488"/>
      <c r="AB927" s="456" t="s">
        <v>674</v>
      </c>
    </row>
    <row r="928" spans="1:28" outlineLevel="1" x14ac:dyDescent="0.2">
      <c r="A928" s="340"/>
      <c r="B928" s="35"/>
      <c r="C928" s="33"/>
      <c r="D928" s="33"/>
      <c r="E928" s="34"/>
      <c r="F928" s="168" t="s">
        <v>78</v>
      </c>
      <c r="G928" s="181">
        <f>G399</f>
        <v>0</v>
      </c>
      <c r="H928" s="225">
        <f>G928*(1-VLOOKUP($F928,SHT,2,FALSE))+H399*(1-VLOOKUP($F928,SHT,2,FALSE))</f>
        <v>0</v>
      </c>
      <c r="I928" s="171">
        <f t="shared" ref="I928:V928" si="401">I399*(1-VLOOKUP($F928,SHT,2,FALSE))</f>
        <v>0</v>
      </c>
      <c r="J928" s="171">
        <f t="shared" si="401"/>
        <v>0</v>
      </c>
      <c r="K928" s="188">
        <f t="shared" si="401"/>
        <v>0</v>
      </c>
      <c r="L928" s="172">
        <f t="shared" si="401"/>
        <v>0</v>
      </c>
      <c r="M928" s="183">
        <f t="shared" si="401"/>
        <v>0</v>
      </c>
      <c r="N928" s="173">
        <f t="shared" si="401"/>
        <v>0</v>
      </c>
      <c r="O928" s="173">
        <f t="shared" si="401"/>
        <v>0</v>
      </c>
      <c r="P928" s="173">
        <f t="shared" si="401"/>
        <v>0</v>
      </c>
      <c r="Q928" s="173">
        <f t="shared" si="401"/>
        <v>0</v>
      </c>
      <c r="R928" s="173">
        <f t="shared" si="401"/>
        <v>0</v>
      </c>
      <c r="S928" s="173">
        <f t="shared" si="401"/>
        <v>0</v>
      </c>
      <c r="T928" s="170">
        <f t="shared" si="401"/>
        <v>0</v>
      </c>
      <c r="U928" s="173">
        <f t="shared" si="401"/>
        <v>0</v>
      </c>
      <c r="V928" s="174">
        <f t="shared" si="401"/>
        <v>0</v>
      </c>
      <c r="W928" s="54">
        <f>W399</f>
        <v>0</v>
      </c>
      <c r="Y928" s="478" t="s">
        <v>677</v>
      </c>
      <c r="Z928" s="456" t="s">
        <v>678</v>
      </c>
      <c r="AA928" s="488"/>
      <c r="AB928" s="456" t="s">
        <v>674</v>
      </c>
    </row>
    <row r="929" spans="1:28" outlineLevel="1" x14ac:dyDescent="0.2">
      <c r="A929" s="340"/>
      <c r="B929" s="35"/>
      <c r="C929" s="33"/>
      <c r="D929" s="33"/>
      <c r="E929" s="34"/>
      <c r="F929" s="168" t="s">
        <v>80</v>
      </c>
      <c r="G929" s="181">
        <f>G400</f>
        <v>0</v>
      </c>
      <c r="H929" s="225">
        <f>G929*(1-VLOOKUP($F929,SHT,2,FALSE))+H400*(1-VLOOKUP($F929,SHT,2,FALSE))</f>
        <v>0</v>
      </c>
      <c r="I929" s="171">
        <f t="shared" ref="I929:V929" si="402">I400*(1-VLOOKUP($F929,SHT,2,FALSE))</f>
        <v>0</v>
      </c>
      <c r="J929" s="171">
        <f t="shared" si="402"/>
        <v>0</v>
      </c>
      <c r="K929" s="188">
        <f t="shared" si="402"/>
        <v>0</v>
      </c>
      <c r="L929" s="172">
        <f t="shared" si="402"/>
        <v>0</v>
      </c>
      <c r="M929" s="183">
        <f t="shared" si="402"/>
        <v>0</v>
      </c>
      <c r="N929" s="173">
        <f t="shared" si="402"/>
        <v>0</v>
      </c>
      <c r="O929" s="173">
        <f t="shared" si="402"/>
        <v>0</v>
      </c>
      <c r="P929" s="173">
        <f t="shared" si="402"/>
        <v>0</v>
      </c>
      <c r="Q929" s="173">
        <f t="shared" si="402"/>
        <v>0</v>
      </c>
      <c r="R929" s="173">
        <f t="shared" si="402"/>
        <v>0</v>
      </c>
      <c r="S929" s="173">
        <f t="shared" si="402"/>
        <v>0</v>
      </c>
      <c r="T929" s="170">
        <f t="shared" si="402"/>
        <v>0</v>
      </c>
      <c r="U929" s="173">
        <f t="shared" si="402"/>
        <v>0</v>
      </c>
      <c r="V929" s="174">
        <f t="shared" si="402"/>
        <v>0</v>
      </c>
      <c r="W929" s="54">
        <f>W400</f>
        <v>0</v>
      </c>
      <c r="Y929" s="478" t="s">
        <v>677</v>
      </c>
      <c r="Z929" s="456" t="s">
        <v>678</v>
      </c>
      <c r="AA929" s="488"/>
      <c r="AB929" s="489"/>
    </row>
    <row r="930" spans="1:28" x14ac:dyDescent="0.2">
      <c r="A930" s="340"/>
      <c r="B930" s="35"/>
      <c r="C930" s="33"/>
      <c r="D930" s="33"/>
      <c r="E930" s="34" t="s">
        <v>82</v>
      </c>
      <c r="F930" s="34"/>
      <c r="G930" s="76">
        <f t="shared" ref="G930:W930" si="403">SUBTOTAL(9,G931:G932)</f>
        <v>0</v>
      </c>
      <c r="H930" s="77">
        <f t="shared" si="403"/>
        <v>0</v>
      </c>
      <c r="I930" s="73">
        <f t="shared" si="403"/>
        <v>0</v>
      </c>
      <c r="J930" s="73">
        <f t="shared" si="403"/>
        <v>0</v>
      </c>
      <c r="K930" s="74">
        <f t="shared" si="403"/>
        <v>0</v>
      </c>
      <c r="L930" s="43">
        <f t="shared" si="403"/>
        <v>0</v>
      </c>
      <c r="M930" s="43">
        <f t="shared" si="403"/>
        <v>0</v>
      </c>
      <c r="N930" s="43">
        <f t="shared" si="403"/>
        <v>0</v>
      </c>
      <c r="O930" s="43">
        <f t="shared" si="403"/>
        <v>0</v>
      </c>
      <c r="P930" s="43">
        <f t="shared" si="403"/>
        <v>0</v>
      </c>
      <c r="Q930" s="43">
        <f t="shared" si="403"/>
        <v>0</v>
      </c>
      <c r="R930" s="43">
        <f t="shared" si="403"/>
        <v>0</v>
      </c>
      <c r="S930" s="43">
        <f t="shared" si="403"/>
        <v>0</v>
      </c>
      <c r="T930" s="43">
        <f t="shared" si="403"/>
        <v>0</v>
      </c>
      <c r="U930" s="43">
        <f t="shared" si="403"/>
        <v>0</v>
      </c>
      <c r="V930" s="46">
        <f t="shared" si="403"/>
        <v>0</v>
      </c>
      <c r="W930" s="42">
        <f t="shared" si="403"/>
        <v>0</v>
      </c>
      <c r="Y930" s="457" t="s">
        <v>675</v>
      </c>
      <c r="Z930" s="485"/>
      <c r="AA930" s="489"/>
      <c r="AB930" s="491"/>
    </row>
    <row r="931" spans="1:28" outlineLevel="1" x14ac:dyDescent="0.2">
      <c r="A931" s="340"/>
      <c r="B931" s="35"/>
      <c r="C931" s="33"/>
      <c r="D931" s="33"/>
      <c r="E931" s="34"/>
      <c r="F931" s="168" t="s">
        <v>83</v>
      </c>
      <c r="G931" s="181">
        <f>G402</f>
        <v>0</v>
      </c>
      <c r="H931" s="225">
        <f>G931*(1-VLOOKUP($F931,SHT,2,FALSE))+H402*(1-VLOOKUP($F931,SHT,2,FALSE))</f>
        <v>0</v>
      </c>
      <c r="I931" s="171">
        <f t="shared" ref="I931:V931" si="404">I402*(1-VLOOKUP($F931,SHT,2,FALSE))</f>
        <v>0</v>
      </c>
      <c r="J931" s="171">
        <f t="shared" si="404"/>
        <v>0</v>
      </c>
      <c r="K931" s="188">
        <f t="shared" si="404"/>
        <v>0</v>
      </c>
      <c r="L931" s="172">
        <f t="shared" si="404"/>
        <v>0</v>
      </c>
      <c r="M931" s="183">
        <f t="shared" si="404"/>
        <v>0</v>
      </c>
      <c r="N931" s="173">
        <f t="shared" si="404"/>
        <v>0</v>
      </c>
      <c r="O931" s="173">
        <f t="shared" si="404"/>
        <v>0</v>
      </c>
      <c r="P931" s="173">
        <f t="shared" si="404"/>
        <v>0</v>
      </c>
      <c r="Q931" s="173">
        <f t="shared" si="404"/>
        <v>0</v>
      </c>
      <c r="R931" s="173">
        <f t="shared" si="404"/>
        <v>0</v>
      </c>
      <c r="S931" s="173">
        <f t="shared" si="404"/>
        <v>0</v>
      </c>
      <c r="T931" s="170">
        <f t="shared" si="404"/>
        <v>0</v>
      </c>
      <c r="U931" s="173">
        <f t="shared" si="404"/>
        <v>0</v>
      </c>
      <c r="V931" s="174">
        <f t="shared" si="404"/>
        <v>0</v>
      </c>
      <c r="W931" s="54">
        <f>W402</f>
        <v>0</v>
      </c>
      <c r="Y931" s="478" t="s">
        <v>677</v>
      </c>
      <c r="Z931" s="456" t="s">
        <v>678</v>
      </c>
      <c r="AA931" s="488"/>
      <c r="AB931" s="456" t="s">
        <v>674</v>
      </c>
    </row>
    <row r="932" spans="1:28" outlineLevel="1" x14ac:dyDescent="0.2">
      <c r="A932" s="340"/>
      <c r="B932" s="35"/>
      <c r="C932" s="33"/>
      <c r="D932" s="33"/>
      <c r="E932" s="34"/>
      <c r="F932" s="168" t="s">
        <v>85</v>
      </c>
      <c r="G932" s="181">
        <f>G403</f>
        <v>0</v>
      </c>
      <c r="H932" s="225">
        <f>G932*(1-VLOOKUP($F932,SHT,2,FALSE))+H403*(1-VLOOKUP($F932,SHT,2,FALSE))</f>
        <v>0</v>
      </c>
      <c r="I932" s="171">
        <f t="shared" ref="I932:V932" si="405">I403*(1-VLOOKUP($F932,SHT,2,FALSE))</f>
        <v>0</v>
      </c>
      <c r="J932" s="171">
        <f t="shared" si="405"/>
        <v>0</v>
      </c>
      <c r="K932" s="188">
        <f t="shared" si="405"/>
        <v>0</v>
      </c>
      <c r="L932" s="172">
        <f t="shared" si="405"/>
        <v>0</v>
      </c>
      <c r="M932" s="183">
        <f t="shared" si="405"/>
        <v>0</v>
      </c>
      <c r="N932" s="173">
        <f t="shared" si="405"/>
        <v>0</v>
      </c>
      <c r="O932" s="173">
        <f t="shared" si="405"/>
        <v>0</v>
      </c>
      <c r="P932" s="173">
        <f t="shared" si="405"/>
        <v>0</v>
      </c>
      <c r="Q932" s="173">
        <f t="shared" si="405"/>
        <v>0</v>
      </c>
      <c r="R932" s="173">
        <f t="shared" si="405"/>
        <v>0</v>
      </c>
      <c r="S932" s="173">
        <f t="shared" si="405"/>
        <v>0</v>
      </c>
      <c r="T932" s="170">
        <f t="shared" si="405"/>
        <v>0</v>
      </c>
      <c r="U932" s="173">
        <f t="shared" si="405"/>
        <v>0</v>
      </c>
      <c r="V932" s="174">
        <f t="shared" si="405"/>
        <v>0</v>
      </c>
      <c r="W932" s="54">
        <f>W403</f>
        <v>0</v>
      </c>
      <c r="Y932" s="478" t="s">
        <v>677</v>
      </c>
      <c r="Z932" s="456" t="s">
        <v>678</v>
      </c>
      <c r="AA932" s="488"/>
      <c r="AB932" s="456" t="s">
        <v>674</v>
      </c>
    </row>
    <row r="933" spans="1:28" x14ac:dyDescent="0.2">
      <c r="A933" s="340"/>
      <c r="B933" s="35"/>
      <c r="C933" s="33"/>
      <c r="D933" s="33"/>
      <c r="E933" s="34" t="s">
        <v>87</v>
      </c>
      <c r="F933" s="34"/>
      <c r="G933" s="76">
        <f t="shared" ref="G933:W933" si="406">SUBTOTAL(9,G934:G936)</f>
        <v>0</v>
      </c>
      <c r="H933" s="77">
        <f t="shared" si="406"/>
        <v>0</v>
      </c>
      <c r="I933" s="73">
        <f t="shared" si="406"/>
        <v>0</v>
      </c>
      <c r="J933" s="73">
        <f t="shared" si="406"/>
        <v>0</v>
      </c>
      <c r="K933" s="74">
        <f t="shared" si="406"/>
        <v>0</v>
      </c>
      <c r="L933" s="43">
        <f t="shared" si="406"/>
        <v>0</v>
      </c>
      <c r="M933" s="43">
        <f t="shared" si="406"/>
        <v>0</v>
      </c>
      <c r="N933" s="43">
        <f t="shared" si="406"/>
        <v>0</v>
      </c>
      <c r="O933" s="43">
        <f t="shared" si="406"/>
        <v>0</v>
      </c>
      <c r="P933" s="43">
        <f t="shared" si="406"/>
        <v>0</v>
      </c>
      <c r="Q933" s="43">
        <f t="shared" si="406"/>
        <v>0</v>
      </c>
      <c r="R933" s="43">
        <f t="shared" si="406"/>
        <v>0</v>
      </c>
      <c r="S933" s="43">
        <f t="shared" si="406"/>
        <v>0</v>
      </c>
      <c r="T933" s="43">
        <f t="shared" si="406"/>
        <v>0</v>
      </c>
      <c r="U933" s="43">
        <f t="shared" si="406"/>
        <v>0</v>
      </c>
      <c r="V933" s="43">
        <f t="shared" si="406"/>
        <v>0</v>
      </c>
      <c r="W933" s="42">
        <f t="shared" si="406"/>
        <v>0</v>
      </c>
      <c r="Y933" s="457" t="s">
        <v>675</v>
      </c>
      <c r="Z933" s="485"/>
      <c r="AA933" s="489"/>
      <c r="AB933" s="491"/>
    </row>
    <row r="934" spans="1:28" outlineLevel="1" x14ac:dyDescent="0.2">
      <c r="A934" s="340"/>
      <c r="B934" s="35"/>
      <c r="C934" s="33"/>
      <c r="D934" s="33"/>
      <c r="E934" s="34"/>
      <c r="F934" s="168" t="s">
        <v>88</v>
      </c>
      <c r="G934" s="181">
        <f>G405</f>
        <v>0</v>
      </c>
      <c r="H934" s="225">
        <f>G934*(1-VLOOKUP($F934,SHT,2,FALSE))+H405*(1-VLOOKUP($F934,SHT,2,FALSE))</f>
        <v>0</v>
      </c>
      <c r="I934" s="171">
        <f t="shared" ref="I934:V934" si="407">I405*(1-VLOOKUP($F934,SHT,2,FALSE))</f>
        <v>0</v>
      </c>
      <c r="J934" s="171">
        <f t="shared" si="407"/>
        <v>0</v>
      </c>
      <c r="K934" s="188">
        <f t="shared" si="407"/>
        <v>0</v>
      </c>
      <c r="L934" s="172">
        <f t="shared" si="407"/>
        <v>0</v>
      </c>
      <c r="M934" s="183">
        <f t="shared" si="407"/>
        <v>0</v>
      </c>
      <c r="N934" s="173">
        <f t="shared" si="407"/>
        <v>0</v>
      </c>
      <c r="O934" s="173">
        <f t="shared" si="407"/>
        <v>0</v>
      </c>
      <c r="P934" s="173">
        <f t="shared" si="407"/>
        <v>0</v>
      </c>
      <c r="Q934" s="173">
        <f t="shared" si="407"/>
        <v>0</v>
      </c>
      <c r="R934" s="173">
        <f t="shared" si="407"/>
        <v>0</v>
      </c>
      <c r="S934" s="173">
        <f t="shared" si="407"/>
        <v>0</v>
      </c>
      <c r="T934" s="170">
        <f t="shared" si="407"/>
        <v>0</v>
      </c>
      <c r="U934" s="173">
        <f t="shared" si="407"/>
        <v>0</v>
      </c>
      <c r="V934" s="174">
        <f t="shared" si="407"/>
        <v>0</v>
      </c>
      <c r="W934" s="54">
        <f>W405</f>
        <v>0</v>
      </c>
      <c r="Y934" s="478" t="s">
        <v>677</v>
      </c>
      <c r="Z934" s="456" t="s">
        <v>678</v>
      </c>
      <c r="AA934" s="488"/>
      <c r="AB934" s="456" t="s">
        <v>674</v>
      </c>
    </row>
    <row r="935" spans="1:28" outlineLevel="1" x14ac:dyDescent="0.2">
      <c r="A935" s="340"/>
      <c r="B935" s="35"/>
      <c r="C935" s="33"/>
      <c r="D935" s="33"/>
      <c r="E935" s="34"/>
      <c r="F935" s="168" t="s">
        <v>90</v>
      </c>
      <c r="G935" s="181">
        <f>G406</f>
        <v>0</v>
      </c>
      <c r="H935" s="225">
        <f>G935*(1-VLOOKUP($F935,SHT,2,FALSE))+H406*(1-VLOOKUP($F935,SHT,2,FALSE))</f>
        <v>0</v>
      </c>
      <c r="I935" s="171">
        <f t="shared" ref="I935:V935" si="408">I406*(1-VLOOKUP($F935,SHT,2,FALSE))</f>
        <v>0</v>
      </c>
      <c r="J935" s="171">
        <f t="shared" si="408"/>
        <v>0</v>
      </c>
      <c r="K935" s="188">
        <f t="shared" si="408"/>
        <v>0</v>
      </c>
      <c r="L935" s="172">
        <f t="shared" si="408"/>
        <v>0</v>
      </c>
      <c r="M935" s="183">
        <f t="shared" si="408"/>
        <v>0</v>
      </c>
      <c r="N935" s="173">
        <f t="shared" si="408"/>
        <v>0</v>
      </c>
      <c r="O935" s="173">
        <f t="shared" si="408"/>
        <v>0</v>
      </c>
      <c r="P935" s="173">
        <f t="shared" si="408"/>
        <v>0</v>
      </c>
      <c r="Q935" s="173">
        <f t="shared" si="408"/>
        <v>0</v>
      </c>
      <c r="R935" s="173">
        <f t="shared" si="408"/>
        <v>0</v>
      </c>
      <c r="S935" s="173">
        <f t="shared" si="408"/>
        <v>0</v>
      </c>
      <c r="T935" s="170">
        <f t="shared" si="408"/>
        <v>0</v>
      </c>
      <c r="U935" s="173">
        <f t="shared" si="408"/>
        <v>0</v>
      </c>
      <c r="V935" s="174">
        <f t="shared" si="408"/>
        <v>0</v>
      </c>
      <c r="W935" s="54">
        <f>W406</f>
        <v>0</v>
      </c>
      <c r="Y935" s="478" t="s">
        <v>677</v>
      </c>
      <c r="Z935" s="456" t="s">
        <v>678</v>
      </c>
      <c r="AA935" s="488"/>
      <c r="AB935" s="456" t="s">
        <v>674</v>
      </c>
    </row>
    <row r="936" spans="1:28" outlineLevel="1" x14ac:dyDescent="0.2">
      <c r="A936" s="340"/>
      <c r="B936" s="35"/>
      <c r="C936" s="33"/>
      <c r="D936" s="33"/>
      <c r="E936" s="34"/>
      <c r="F936" s="168" t="s">
        <v>92</v>
      </c>
      <c r="G936" s="181">
        <f>G407</f>
        <v>0</v>
      </c>
      <c r="H936" s="225">
        <f>G936*(1-VLOOKUP($F936,SHT,2,FALSE))+H407*(1-VLOOKUP($F936,SHT,2,FALSE))</f>
        <v>0</v>
      </c>
      <c r="I936" s="171">
        <f t="shared" ref="I936:V936" si="409">I407*(1-VLOOKUP($F936,SHT,2,FALSE))</f>
        <v>0</v>
      </c>
      <c r="J936" s="171">
        <f t="shared" si="409"/>
        <v>0</v>
      </c>
      <c r="K936" s="188">
        <f t="shared" si="409"/>
        <v>0</v>
      </c>
      <c r="L936" s="172">
        <f t="shared" si="409"/>
        <v>0</v>
      </c>
      <c r="M936" s="183">
        <f t="shared" si="409"/>
        <v>0</v>
      </c>
      <c r="N936" s="173">
        <f t="shared" si="409"/>
        <v>0</v>
      </c>
      <c r="O936" s="173">
        <f t="shared" si="409"/>
        <v>0</v>
      </c>
      <c r="P936" s="173">
        <f t="shared" si="409"/>
        <v>0</v>
      </c>
      <c r="Q936" s="173">
        <f t="shared" si="409"/>
        <v>0</v>
      </c>
      <c r="R936" s="173">
        <f t="shared" si="409"/>
        <v>0</v>
      </c>
      <c r="S936" s="173">
        <f t="shared" si="409"/>
        <v>0</v>
      </c>
      <c r="T936" s="170">
        <f t="shared" si="409"/>
        <v>0</v>
      </c>
      <c r="U936" s="173">
        <f t="shared" si="409"/>
        <v>0</v>
      </c>
      <c r="V936" s="174">
        <f t="shared" si="409"/>
        <v>0</v>
      </c>
      <c r="W936" s="54">
        <f>W407</f>
        <v>0</v>
      </c>
      <c r="Y936" s="478" t="s">
        <v>677</v>
      </c>
      <c r="Z936" s="456" t="s">
        <v>678</v>
      </c>
      <c r="AA936" s="488"/>
      <c r="AB936" s="489"/>
    </row>
    <row r="937" spans="1:28" x14ac:dyDescent="0.2">
      <c r="A937" s="340"/>
      <c r="B937" s="35"/>
      <c r="C937" s="33"/>
      <c r="D937" s="33"/>
      <c r="E937" s="34" t="s">
        <v>94</v>
      </c>
      <c r="F937" s="34"/>
      <c r="G937" s="76">
        <f t="shared" ref="G937:W937" si="410">SUBTOTAL(9,G938:G938)</f>
        <v>0</v>
      </c>
      <c r="H937" s="77">
        <f t="shared" si="410"/>
        <v>0</v>
      </c>
      <c r="I937" s="73">
        <f t="shared" si="410"/>
        <v>0</v>
      </c>
      <c r="J937" s="73">
        <f t="shared" si="410"/>
        <v>0</v>
      </c>
      <c r="K937" s="74">
        <f t="shared" si="410"/>
        <v>0</v>
      </c>
      <c r="L937" s="43">
        <f t="shared" si="410"/>
        <v>0</v>
      </c>
      <c r="M937" s="43">
        <f t="shared" si="410"/>
        <v>0</v>
      </c>
      <c r="N937" s="43">
        <f t="shared" si="410"/>
        <v>0</v>
      </c>
      <c r="O937" s="43">
        <f t="shared" si="410"/>
        <v>0</v>
      </c>
      <c r="P937" s="43">
        <f t="shared" si="410"/>
        <v>0</v>
      </c>
      <c r="Q937" s="43">
        <f t="shared" si="410"/>
        <v>0</v>
      </c>
      <c r="R937" s="43">
        <f t="shared" si="410"/>
        <v>0</v>
      </c>
      <c r="S937" s="43">
        <f t="shared" si="410"/>
        <v>0</v>
      </c>
      <c r="T937" s="43">
        <f t="shared" si="410"/>
        <v>0</v>
      </c>
      <c r="U937" s="43">
        <f t="shared" si="410"/>
        <v>0</v>
      </c>
      <c r="V937" s="46">
        <f t="shared" si="410"/>
        <v>0</v>
      </c>
      <c r="W937" s="42">
        <f t="shared" si="410"/>
        <v>0</v>
      </c>
      <c r="Y937" s="457" t="s">
        <v>675</v>
      </c>
      <c r="Z937" s="485"/>
      <c r="AA937" s="489"/>
      <c r="AB937" s="489"/>
    </row>
    <row r="938" spans="1:28" outlineLevel="1" x14ac:dyDescent="0.2">
      <c r="A938" s="340"/>
      <c r="B938" s="35"/>
      <c r="C938" s="33"/>
      <c r="D938" s="33"/>
      <c r="E938" s="34"/>
      <c r="F938" s="168" t="s">
        <v>94</v>
      </c>
      <c r="G938" s="181">
        <f>G409</f>
        <v>0</v>
      </c>
      <c r="H938" s="225">
        <f>G938*(1-VLOOKUP($F938,SHT,2,FALSE))+H409*(1-VLOOKUP($F938,SHT,2,FALSE))</f>
        <v>0</v>
      </c>
      <c r="I938" s="171">
        <f t="shared" ref="I938:V938" si="411">I409*(1-VLOOKUP($F938,SHT,2,FALSE))</f>
        <v>0</v>
      </c>
      <c r="J938" s="171">
        <f t="shared" si="411"/>
        <v>0</v>
      </c>
      <c r="K938" s="188">
        <f t="shared" si="411"/>
        <v>0</v>
      </c>
      <c r="L938" s="172">
        <f t="shared" si="411"/>
        <v>0</v>
      </c>
      <c r="M938" s="183">
        <f t="shared" si="411"/>
        <v>0</v>
      </c>
      <c r="N938" s="173">
        <f t="shared" si="411"/>
        <v>0</v>
      </c>
      <c r="O938" s="173">
        <f t="shared" si="411"/>
        <v>0</v>
      </c>
      <c r="P938" s="173">
        <f t="shared" si="411"/>
        <v>0</v>
      </c>
      <c r="Q938" s="173">
        <f t="shared" si="411"/>
        <v>0</v>
      </c>
      <c r="R938" s="173">
        <f t="shared" si="411"/>
        <v>0</v>
      </c>
      <c r="S938" s="173">
        <f t="shared" si="411"/>
        <v>0</v>
      </c>
      <c r="T938" s="170">
        <f t="shared" si="411"/>
        <v>0</v>
      </c>
      <c r="U938" s="173">
        <f t="shared" si="411"/>
        <v>0</v>
      </c>
      <c r="V938" s="174">
        <f t="shared" si="411"/>
        <v>0</v>
      </c>
      <c r="W938" s="54">
        <f>W409</f>
        <v>0</v>
      </c>
      <c r="Y938" s="478" t="s">
        <v>677</v>
      </c>
      <c r="Z938" s="456" t="s">
        <v>678</v>
      </c>
      <c r="AA938" s="488"/>
      <c r="AB938" s="489"/>
    </row>
    <row r="939" spans="1:28" x14ac:dyDescent="0.2">
      <c r="A939" s="340"/>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6"/>
      <c r="Z939" s="487"/>
      <c r="AA939" s="489"/>
      <c r="AB939" s="489"/>
    </row>
    <row r="940" spans="1:28" x14ac:dyDescent="0.2">
      <c r="A940" s="340"/>
      <c r="B940" s="35"/>
      <c r="C940" s="33"/>
      <c r="D940" s="33"/>
      <c r="E940" s="34" t="s">
        <v>97</v>
      </c>
      <c r="F940" s="34"/>
      <c r="G940" s="76">
        <f t="shared" ref="G940:W940" si="412">SUBTOTAL(9,G941:G942)</f>
        <v>0</v>
      </c>
      <c r="H940" s="77">
        <f t="shared" si="412"/>
        <v>0</v>
      </c>
      <c r="I940" s="73">
        <f t="shared" si="412"/>
        <v>0</v>
      </c>
      <c r="J940" s="73">
        <f t="shared" si="412"/>
        <v>0</v>
      </c>
      <c r="K940" s="74">
        <f t="shared" si="412"/>
        <v>0</v>
      </c>
      <c r="L940" s="43">
        <f t="shared" si="412"/>
        <v>0</v>
      </c>
      <c r="M940" s="43">
        <f t="shared" si="412"/>
        <v>0</v>
      </c>
      <c r="N940" s="43">
        <f t="shared" si="412"/>
        <v>0</v>
      </c>
      <c r="O940" s="43">
        <f t="shared" si="412"/>
        <v>0</v>
      </c>
      <c r="P940" s="43">
        <f t="shared" si="412"/>
        <v>0</v>
      </c>
      <c r="Q940" s="43">
        <f t="shared" si="412"/>
        <v>0</v>
      </c>
      <c r="R940" s="43">
        <f t="shared" si="412"/>
        <v>0</v>
      </c>
      <c r="S940" s="43">
        <f t="shared" si="412"/>
        <v>0</v>
      </c>
      <c r="T940" s="43">
        <f t="shared" si="412"/>
        <v>0</v>
      </c>
      <c r="U940" s="43">
        <f t="shared" si="412"/>
        <v>0</v>
      </c>
      <c r="V940" s="46">
        <f t="shared" si="412"/>
        <v>0</v>
      </c>
      <c r="W940" s="42">
        <f t="shared" si="412"/>
        <v>0</v>
      </c>
      <c r="Y940" s="457" t="s">
        <v>675</v>
      </c>
      <c r="Z940" s="491"/>
      <c r="AA940" s="489"/>
      <c r="AB940" s="489"/>
    </row>
    <row r="941" spans="1:28" outlineLevel="1" x14ac:dyDescent="0.2">
      <c r="A941" s="340"/>
      <c r="B941" s="35"/>
      <c r="C941" s="33"/>
      <c r="D941" s="33"/>
      <c r="E941" s="34"/>
      <c r="F941" s="168" t="s">
        <v>98</v>
      </c>
      <c r="G941" s="181">
        <f>G412</f>
        <v>0</v>
      </c>
      <c r="H941" s="225">
        <f>G941*(1-VLOOKUP($F941,SHT,2,FALSE))+H412*(1-VLOOKUP($F941,SHT,2,FALSE))</f>
        <v>0</v>
      </c>
      <c r="I941" s="171">
        <f t="shared" ref="I941:V941" si="413">I412*(1-VLOOKUP($F941,SHT,2,FALSE))</f>
        <v>0</v>
      </c>
      <c r="J941" s="171">
        <f t="shared" si="413"/>
        <v>0</v>
      </c>
      <c r="K941" s="188">
        <f t="shared" si="413"/>
        <v>0</v>
      </c>
      <c r="L941" s="172">
        <f t="shared" si="413"/>
        <v>0</v>
      </c>
      <c r="M941" s="183">
        <f t="shared" si="413"/>
        <v>0</v>
      </c>
      <c r="N941" s="173">
        <f t="shared" si="413"/>
        <v>0</v>
      </c>
      <c r="O941" s="173">
        <f t="shared" si="413"/>
        <v>0</v>
      </c>
      <c r="P941" s="173">
        <f t="shared" si="413"/>
        <v>0</v>
      </c>
      <c r="Q941" s="173">
        <f t="shared" si="413"/>
        <v>0</v>
      </c>
      <c r="R941" s="173">
        <f t="shared" si="413"/>
        <v>0</v>
      </c>
      <c r="S941" s="173">
        <f t="shared" si="413"/>
        <v>0</v>
      </c>
      <c r="T941" s="170">
        <f t="shared" si="413"/>
        <v>0</v>
      </c>
      <c r="U941" s="173">
        <f t="shared" si="413"/>
        <v>0</v>
      </c>
      <c r="V941" s="174">
        <f t="shared" si="413"/>
        <v>0</v>
      </c>
      <c r="W941" s="54">
        <f>W412</f>
        <v>0</v>
      </c>
      <c r="Y941" s="478" t="s">
        <v>677</v>
      </c>
      <c r="Z941" s="456" t="s">
        <v>678</v>
      </c>
      <c r="AA941" s="488"/>
      <c r="AB941" s="491"/>
    </row>
    <row r="942" spans="1:28" outlineLevel="1" x14ac:dyDescent="0.2">
      <c r="A942" s="340"/>
      <c r="B942" s="35"/>
      <c r="C942" s="33"/>
      <c r="D942" s="33"/>
      <c r="E942" s="34"/>
      <c r="F942" s="168" t="s">
        <v>100</v>
      </c>
      <c r="G942" s="181">
        <f>G413</f>
        <v>0</v>
      </c>
      <c r="H942" s="225">
        <f>G942*(1-VLOOKUP($F942,SHT,2,FALSE))+H413*(1-VLOOKUP($F942,SHT,2,FALSE))</f>
        <v>0</v>
      </c>
      <c r="I942" s="171">
        <f t="shared" ref="I942:V942" si="414">I413*(1-VLOOKUP($F942,SHT,2,FALSE))</f>
        <v>0</v>
      </c>
      <c r="J942" s="171">
        <f t="shared" si="414"/>
        <v>0</v>
      </c>
      <c r="K942" s="188">
        <f t="shared" si="414"/>
        <v>0</v>
      </c>
      <c r="L942" s="172">
        <f t="shared" si="414"/>
        <v>0</v>
      </c>
      <c r="M942" s="183">
        <f t="shared" si="414"/>
        <v>0</v>
      </c>
      <c r="N942" s="173">
        <f t="shared" si="414"/>
        <v>0</v>
      </c>
      <c r="O942" s="173">
        <f t="shared" si="414"/>
        <v>0</v>
      </c>
      <c r="P942" s="173">
        <f t="shared" si="414"/>
        <v>0</v>
      </c>
      <c r="Q942" s="173">
        <f t="shared" si="414"/>
        <v>0</v>
      </c>
      <c r="R942" s="173">
        <f t="shared" si="414"/>
        <v>0</v>
      </c>
      <c r="S942" s="173">
        <f t="shared" si="414"/>
        <v>0</v>
      </c>
      <c r="T942" s="170">
        <f t="shared" si="414"/>
        <v>0</v>
      </c>
      <c r="U942" s="173">
        <f t="shared" si="414"/>
        <v>0</v>
      </c>
      <c r="V942" s="174">
        <f t="shared" si="414"/>
        <v>0</v>
      </c>
      <c r="W942" s="54">
        <f>W413</f>
        <v>0</v>
      </c>
      <c r="Y942" s="478" t="s">
        <v>677</v>
      </c>
      <c r="Z942" s="456" t="s">
        <v>678</v>
      </c>
      <c r="AA942" s="488"/>
      <c r="AB942" s="456" t="s">
        <v>674</v>
      </c>
    </row>
    <row r="943" spans="1:28" x14ac:dyDescent="0.2">
      <c r="A943" s="340"/>
      <c r="B943" s="35"/>
      <c r="C943" s="33"/>
      <c r="D943" s="33"/>
      <c r="E943" s="34" t="s">
        <v>102</v>
      </c>
      <c r="F943" s="34"/>
      <c r="G943" s="76">
        <f t="shared" ref="G943:W943" si="415">SUBTOTAL(9,G944:G945)</f>
        <v>0</v>
      </c>
      <c r="H943" s="77">
        <f t="shared" si="415"/>
        <v>0</v>
      </c>
      <c r="I943" s="73">
        <f t="shared" si="415"/>
        <v>0</v>
      </c>
      <c r="J943" s="73">
        <f t="shared" si="415"/>
        <v>0</v>
      </c>
      <c r="K943" s="74">
        <f t="shared" si="415"/>
        <v>0</v>
      </c>
      <c r="L943" s="43">
        <f t="shared" si="415"/>
        <v>0</v>
      </c>
      <c r="M943" s="43">
        <f t="shared" si="415"/>
        <v>0</v>
      </c>
      <c r="N943" s="43">
        <f t="shared" si="415"/>
        <v>0</v>
      </c>
      <c r="O943" s="43">
        <f t="shared" si="415"/>
        <v>0</v>
      </c>
      <c r="P943" s="43">
        <f t="shared" si="415"/>
        <v>0</v>
      </c>
      <c r="Q943" s="43">
        <f t="shared" si="415"/>
        <v>0</v>
      </c>
      <c r="R943" s="43">
        <f t="shared" si="415"/>
        <v>0</v>
      </c>
      <c r="S943" s="43">
        <f t="shared" si="415"/>
        <v>0</v>
      </c>
      <c r="T943" s="43">
        <f t="shared" si="415"/>
        <v>0</v>
      </c>
      <c r="U943" s="43">
        <f t="shared" si="415"/>
        <v>0</v>
      </c>
      <c r="V943" s="46">
        <f t="shared" si="415"/>
        <v>0</v>
      </c>
      <c r="W943" s="42">
        <f t="shared" si="415"/>
        <v>0</v>
      </c>
      <c r="Y943" s="457" t="s">
        <v>675</v>
      </c>
      <c r="Z943" s="485"/>
      <c r="AA943" s="489"/>
      <c r="AB943" s="489"/>
    </row>
    <row r="944" spans="1:28" outlineLevel="1" x14ac:dyDescent="0.2">
      <c r="A944" s="340"/>
      <c r="B944" s="35"/>
      <c r="C944" s="33"/>
      <c r="D944" s="33"/>
      <c r="E944" s="34"/>
      <c r="F944" s="168" t="s">
        <v>103</v>
      </c>
      <c r="G944" s="181">
        <f>G415</f>
        <v>0</v>
      </c>
      <c r="H944" s="225">
        <f>G944*(1-VLOOKUP($F944,SHT,2,FALSE))+H415*(1-VLOOKUP($F944,SHT,2,FALSE))</f>
        <v>0</v>
      </c>
      <c r="I944" s="171">
        <f t="shared" ref="I944:V944" si="416">I415*(1-VLOOKUP($F944,SHT,2,FALSE))</f>
        <v>0</v>
      </c>
      <c r="J944" s="171">
        <f t="shared" si="416"/>
        <v>0</v>
      </c>
      <c r="K944" s="188">
        <f t="shared" si="416"/>
        <v>0</v>
      </c>
      <c r="L944" s="172">
        <f t="shared" si="416"/>
        <v>0</v>
      </c>
      <c r="M944" s="183">
        <f t="shared" si="416"/>
        <v>0</v>
      </c>
      <c r="N944" s="173">
        <f t="shared" si="416"/>
        <v>0</v>
      </c>
      <c r="O944" s="173">
        <f t="shared" si="416"/>
        <v>0</v>
      </c>
      <c r="P944" s="173">
        <f t="shared" si="416"/>
        <v>0</v>
      </c>
      <c r="Q944" s="173">
        <f t="shared" si="416"/>
        <v>0</v>
      </c>
      <c r="R944" s="173">
        <f t="shared" si="416"/>
        <v>0</v>
      </c>
      <c r="S944" s="173">
        <f t="shared" si="416"/>
        <v>0</v>
      </c>
      <c r="T944" s="170">
        <f t="shared" si="416"/>
        <v>0</v>
      </c>
      <c r="U944" s="173">
        <f t="shared" si="416"/>
        <v>0</v>
      </c>
      <c r="V944" s="174">
        <f t="shared" si="416"/>
        <v>0</v>
      </c>
      <c r="W944" s="54">
        <f>W415</f>
        <v>0</v>
      </c>
      <c r="Y944" s="478" t="s">
        <v>677</v>
      </c>
      <c r="Z944" s="456" t="s">
        <v>678</v>
      </c>
      <c r="AA944" s="488"/>
      <c r="AB944" s="491"/>
    </row>
    <row r="945" spans="1:28" outlineLevel="1" x14ac:dyDescent="0.2">
      <c r="A945" s="340"/>
      <c r="B945" s="35"/>
      <c r="C945" s="33"/>
      <c r="D945" s="33"/>
      <c r="E945" s="34"/>
      <c r="F945" s="168" t="s">
        <v>105</v>
      </c>
      <c r="G945" s="181">
        <f>G416</f>
        <v>0</v>
      </c>
      <c r="H945" s="225">
        <f>G945*(1-VLOOKUP($F945,SHT,2,FALSE))+H416*(1-VLOOKUP($F945,SHT,2,FALSE))</f>
        <v>0</v>
      </c>
      <c r="I945" s="171">
        <f t="shared" ref="I945:V945" si="417">I416*(1-VLOOKUP($F945,SHT,2,FALSE))</f>
        <v>0</v>
      </c>
      <c r="J945" s="171">
        <f t="shared" si="417"/>
        <v>0</v>
      </c>
      <c r="K945" s="188">
        <f t="shared" si="417"/>
        <v>0</v>
      </c>
      <c r="L945" s="172">
        <f t="shared" si="417"/>
        <v>0</v>
      </c>
      <c r="M945" s="183">
        <f t="shared" si="417"/>
        <v>0</v>
      </c>
      <c r="N945" s="173">
        <f t="shared" si="417"/>
        <v>0</v>
      </c>
      <c r="O945" s="173">
        <f t="shared" si="417"/>
        <v>0</v>
      </c>
      <c r="P945" s="173">
        <f t="shared" si="417"/>
        <v>0</v>
      </c>
      <c r="Q945" s="173">
        <f t="shared" si="417"/>
        <v>0</v>
      </c>
      <c r="R945" s="173">
        <f t="shared" si="417"/>
        <v>0</v>
      </c>
      <c r="S945" s="173">
        <f t="shared" si="417"/>
        <v>0</v>
      </c>
      <c r="T945" s="170">
        <f t="shared" si="417"/>
        <v>0</v>
      </c>
      <c r="U945" s="173">
        <f t="shared" si="417"/>
        <v>0</v>
      </c>
      <c r="V945" s="174">
        <f t="shared" si="417"/>
        <v>0</v>
      </c>
      <c r="W945" s="54">
        <f>W416</f>
        <v>0</v>
      </c>
      <c r="Y945" s="478" t="s">
        <v>677</v>
      </c>
      <c r="Z945" s="456" t="s">
        <v>678</v>
      </c>
      <c r="AA945" s="488"/>
      <c r="AB945" s="456" t="s">
        <v>674</v>
      </c>
    </row>
    <row r="946" spans="1:28" x14ac:dyDescent="0.2">
      <c r="A946" s="340"/>
      <c r="B946" s="35"/>
      <c r="C946" s="33"/>
      <c r="D946" s="33"/>
      <c r="E946" s="34" t="s">
        <v>107</v>
      </c>
      <c r="F946" s="34"/>
      <c r="G946" s="76">
        <f t="shared" ref="G946:W946" si="418">SUBTOTAL(9,G947:G947)</f>
        <v>0</v>
      </c>
      <c r="H946" s="77">
        <f t="shared" si="418"/>
        <v>0</v>
      </c>
      <c r="I946" s="73">
        <f t="shared" si="418"/>
        <v>0</v>
      </c>
      <c r="J946" s="73">
        <f t="shared" si="418"/>
        <v>0</v>
      </c>
      <c r="K946" s="74">
        <f t="shared" si="418"/>
        <v>0</v>
      </c>
      <c r="L946" s="43">
        <f t="shared" si="418"/>
        <v>0</v>
      </c>
      <c r="M946" s="43">
        <f t="shared" si="418"/>
        <v>0</v>
      </c>
      <c r="N946" s="43">
        <f t="shared" si="418"/>
        <v>0</v>
      </c>
      <c r="O946" s="43">
        <f t="shared" si="418"/>
        <v>0</v>
      </c>
      <c r="P946" s="43">
        <f t="shared" si="418"/>
        <v>0</v>
      </c>
      <c r="Q946" s="43">
        <f t="shared" si="418"/>
        <v>0</v>
      </c>
      <c r="R946" s="43">
        <f t="shared" si="418"/>
        <v>0</v>
      </c>
      <c r="S946" s="43">
        <f t="shared" si="418"/>
        <v>0</v>
      </c>
      <c r="T946" s="43">
        <f t="shared" si="418"/>
        <v>0</v>
      </c>
      <c r="U946" s="43">
        <f t="shared" si="418"/>
        <v>0</v>
      </c>
      <c r="V946" s="46">
        <f t="shared" si="418"/>
        <v>0</v>
      </c>
      <c r="W946" s="42">
        <f t="shared" si="418"/>
        <v>0</v>
      </c>
      <c r="Y946" s="457" t="s">
        <v>675</v>
      </c>
      <c r="Z946" s="485"/>
      <c r="AA946" s="489"/>
      <c r="AB946" s="489"/>
    </row>
    <row r="947" spans="1:28" outlineLevel="1" x14ac:dyDescent="0.2">
      <c r="A947" s="340"/>
      <c r="B947" s="35"/>
      <c r="C947" s="33"/>
      <c r="D947" s="33"/>
      <c r="E947" s="34"/>
      <c r="F947" s="168" t="s">
        <v>107</v>
      </c>
      <c r="G947" s="181">
        <f>G418</f>
        <v>0</v>
      </c>
      <c r="H947" s="225">
        <f>G947*(1-VLOOKUP($F947,SHT,2,FALSE))+H418*(1-VLOOKUP($F947,SHT,2,FALSE))</f>
        <v>0</v>
      </c>
      <c r="I947" s="171">
        <f t="shared" ref="I947:V947" si="419">I418*(1-VLOOKUP($F947,SHT,2,FALSE))</f>
        <v>0</v>
      </c>
      <c r="J947" s="171">
        <f t="shared" si="419"/>
        <v>0</v>
      </c>
      <c r="K947" s="188">
        <f t="shared" si="419"/>
        <v>0</v>
      </c>
      <c r="L947" s="172">
        <f t="shared" si="419"/>
        <v>0</v>
      </c>
      <c r="M947" s="183">
        <f t="shared" si="419"/>
        <v>0</v>
      </c>
      <c r="N947" s="173">
        <f t="shared" si="419"/>
        <v>0</v>
      </c>
      <c r="O947" s="173">
        <f t="shared" si="419"/>
        <v>0</v>
      </c>
      <c r="P947" s="173">
        <f t="shared" si="419"/>
        <v>0</v>
      </c>
      <c r="Q947" s="173">
        <f t="shared" si="419"/>
        <v>0</v>
      </c>
      <c r="R947" s="173">
        <f t="shared" si="419"/>
        <v>0</v>
      </c>
      <c r="S947" s="173">
        <f t="shared" si="419"/>
        <v>0</v>
      </c>
      <c r="T947" s="170">
        <f t="shared" si="419"/>
        <v>0</v>
      </c>
      <c r="U947" s="173">
        <f t="shared" si="419"/>
        <v>0</v>
      </c>
      <c r="V947" s="174">
        <f t="shared" si="419"/>
        <v>0</v>
      </c>
      <c r="W947" s="54">
        <f>W418</f>
        <v>0</v>
      </c>
      <c r="Y947" s="478" t="s">
        <v>677</v>
      </c>
      <c r="Z947" s="456" t="s">
        <v>678</v>
      </c>
      <c r="AA947" s="488"/>
      <c r="AB947" s="489"/>
    </row>
    <row r="948" spans="1:28" x14ac:dyDescent="0.2">
      <c r="A948" s="340"/>
      <c r="B948" s="35"/>
      <c r="C948" s="33"/>
      <c r="D948" s="33" t="s">
        <v>109</v>
      </c>
      <c r="E948" s="34"/>
      <c r="F948" s="34"/>
      <c r="G948" s="76">
        <f t="shared" ref="G948:W948" si="420">SUBTOTAL(9,G949:G951)</f>
        <v>0</v>
      </c>
      <c r="H948" s="77"/>
      <c r="I948" s="73"/>
      <c r="J948" s="73"/>
      <c r="K948" s="74">
        <f t="shared" si="420"/>
        <v>0</v>
      </c>
      <c r="L948" s="58">
        <f t="shared" si="420"/>
        <v>0</v>
      </c>
      <c r="M948" s="43">
        <f t="shared" si="420"/>
        <v>0</v>
      </c>
      <c r="N948" s="43">
        <f t="shared" si="420"/>
        <v>0</v>
      </c>
      <c r="O948" s="43">
        <f t="shared" si="420"/>
        <v>0</v>
      </c>
      <c r="P948" s="43">
        <f t="shared" si="420"/>
        <v>0</v>
      </c>
      <c r="Q948" s="43">
        <f t="shared" si="420"/>
        <v>0</v>
      </c>
      <c r="R948" s="43">
        <f t="shared" si="420"/>
        <v>0</v>
      </c>
      <c r="S948" s="43">
        <f t="shared" si="420"/>
        <v>0</v>
      </c>
      <c r="T948" s="43">
        <f t="shared" si="420"/>
        <v>0</v>
      </c>
      <c r="U948" s="43">
        <f t="shared" si="420"/>
        <v>0</v>
      </c>
      <c r="V948" s="46">
        <f t="shared" si="420"/>
        <v>0</v>
      </c>
      <c r="W948" s="42">
        <f t="shared" si="420"/>
        <v>0</v>
      </c>
      <c r="Y948" s="457" t="s">
        <v>675</v>
      </c>
      <c r="Z948" s="485"/>
      <c r="AA948" s="489"/>
      <c r="AB948" s="489"/>
    </row>
    <row r="949" spans="1:28" outlineLevel="1" x14ac:dyDescent="0.2">
      <c r="A949" s="340"/>
      <c r="B949" s="35"/>
      <c r="C949" s="33"/>
      <c r="D949" s="33"/>
      <c r="E949" s="34"/>
      <c r="F949" s="168" t="s">
        <v>110</v>
      </c>
      <c r="G949" s="181">
        <f>G420</f>
        <v>0</v>
      </c>
      <c r="H949" s="73"/>
      <c r="I949" s="73"/>
      <c r="J949" s="73"/>
      <c r="K949" s="188">
        <f>($G949+SUM($H420:K420))*VLOOKUP($F949,EIT,2,FALSE)</f>
        <v>0</v>
      </c>
      <c r="L949" s="172">
        <f t="shared" ref="L949:V949" si="421">L420*VLOOKUP($F949,EIT,2,FALSE)</f>
        <v>0</v>
      </c>
      <c r="M949" s="183">
        <f t="shared" si="421"/>
        <v>0</v>
      </c>
      <c r="N949" s="173">
        <f t="shared" si="421"/>
        <v>0</v>
      </c>
      <c r="O949" s="170">
        <f t="shared" si="421"/>
        <v>0</v>
      </c>
      <c r="P949" s="173">
        <f t="shared" si="421"/>
        <v>0</v>
      </c>
      <c r="Q949" s="183">
        <f t="shared" si="421"/>
        <v>0</v>
      </c>
      <c r="R949" s="173">
        <f t="shared" si="421"/>
        <v>0</v>
      </c>
      <c r="S949" s="173">
        <f t="shared" si="421"/>
        <v>0</v>
      </c>
      <c r="T949" s="170">
        <f t="shared" si="421"/>
        <v>0</v>
      </c>
      <c r="U949" s="173">
        <f t="shared" si="421"/>
        <v>0</v>
      </c>
      <c r="V949" s="174">
        <f t="shared" si="421"/>
        <v>0</v>
      </c>
      <c r="W949" s="54">
        <f>W420</f>
        <v>0</v>
      </c>
      <c r="Y949" s="473" t="s">
        <v>699</v>
      </c>
      <c r="Z949" s="456" t="s">
        <v>680</v>
      </c>
      <c r="AA949" s="488"/>
      <c r="AB949" s="489"/>
    </row>
    <row r="950" spans="1:28" outlineLevel="1" x14ac:dyDescent="0.2">
      <c r="A950" s="340"/>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2">O421*(VLOOKUP($F950,EIT,3,FALSE)+VLOOKUP($F950,EIT,4,FALSE)+VLOOKUP($F950,EIT,5,FALSE))</f>
        <v>0</v>
      </c>
      <c r="P950" s="173">
        <f t="shared" si="422"/>
        <v>0</v>
      </c>
      <c r="Q950" s="173">
        <f t="shared" si="422"/>
        <v>0</v>
      </c>
      <c r="R950" s="173">
        <f t="shared" si="422"/>
        <v>0</v>
      </c>
      <c r="S950" s="173">
        <f t="shared" si="422"/>
        <v>0</v>
      </c>
      <c r="T950" s="173">
        <f t="shared" si="422"/>
        <v>0</v>
      </c>
      <c r="U950" s="173">
        <f t="shared" si="422"/>
        <v>0</v>
      </c>
      <c r="V950" s="174">
        <f t="shared" si="422"/>
        <v>0</v>
      </c>
      <c r="W950" s="54">
        <f>W421</f>
        <v>0</v>
      </c>
      <c r="Y950" s="471" t="s">
        <v>700</v>
      </c>
      <c r="Z950" s="456" t="s">
        <v>680</v>
      </c>
      <c r="AA950" s="488"/>
      <c r="AB950" s="489"/>
    </row>
    <row r="951" spans="1:28" outlineLevel="1" x14ac:dyDescent="0.2">
      <c r="A951" s="340"/>
      <c r="B951" s="35"/>
      <c r="C951" s="33"/>
      <c r="D951" s="33"/>
      <c r="E951" s="34"/>
      <c r="F951" s="168" t="s">
        <v>112</v>
      </c>
      <c r="G951" s="181">
        <f>G422</f>
        <v>0</v>
      </c>
      <c r="H951" s="73"/>
      <c r="I951" s="73"/>
      <c r="J951" s="73"/>
      <c r="K951" s="74"/>
      <c r="L951" s="43"/>
      <c r="M951" s="43"/>
      <c r="N951" s="43"/>
      <c r="O951" s="43"/>
      <c r="P951" s="43"/>
      <c r="Q951" s="43"/>
      <c r="R951" s="43"/>
      <c r="S951" s="43"/>
      <c r="T951" s="43"/>
      <c r="U951" s="43"/>
      <c r="V951" s="227"/>
      <c r="W951" s="54">
        <f>W422</f>
        <v>0</v>
      </c>
      <c r="Y951" s="475" t="s">
        <v>682</v>
      </c>
      <c r="Z951" s="456" t="s">
        <v>192</v>
      </c>
      <c r="AA951" s="488"/>
      <c r="AB951" s="489"/>
    </row>
    <row r="952" spans="1:28" x14ac:dyDescent="0.2">
      <c r="A952" s="340"/>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5"/>
      <c r="Y952" s="457" t="s">
        <v>675</v>
      </c>
      <c r="Z952" s="485"/>
      <c r="AA952" s="489"/>
      <c r="AB952" s="489"/>
    </row>
    <row r="953" spans="1:28" outlineLevel="1" x14ac:dyDescent="0.2">
      <c r="A953" s="340"/>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5" t="s">
        <v>682</v>
      </c>
      <c r="Z953" s="456" t="s">
        <v>192</v>
      </c>
      <c r="AA953" s="488"/>
      <c r="AB953" s="489"/>
    </row>
    <row r="954" spans="1:28" outlineLevel="1" x14ac:dyDescent="0.2">
      <c r="A954" s="340"/>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5" t="s">
        <v>682</v>
      </c>
      <c r="Z954" s="456" t="s">
        <v>192</v>
      </c>
      <c r="AA954" s="488"/>
      <c r="AB954" s="489"/>
    </row>
    <row r="955" spans="1:28" x14ac:dyDescent="0.2">
      <c r="A955" s="340"/>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6"/>
      <c r="Z955" s="487"/>
      <c r="AA955" s="489"/>
      <c r="AB955" s="489"/>
    </row>
    <row r="956" spans="1:28" x14ac:dyDescent="0.2">
      <c r="A956" s="340"/>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88"/>
      <c r="Z956" s="489"/>
      <c r="AA956" s="489"/>
      <c r="AB956" s="489"/>
    </row>
    <row r="957" spans="1:28" x14ac:dyDescent="0.2">
      <c r="A957" s="340"/>
      <c r="B957" s="35"/>
      <c r="C957" s="33"/>
      <c r="D957" s="33"/>
      <c r="E957" s="34" t="s">
        <v>33</v>
      </c>
      <c r="F957" s="34"/>
      <c r="G957" s="76">
        <f t="shared" ref="G957:W957" si="423">SUBTOTAL(9,G958:G961)</f>
        <v>0</v>
      </c>
      <c r="H957" s="77">
        <f t="shared" si="423"/>
        <v>0</v>
      </c>
      <c r="I957" s="73">
        <f t="shared" si="423"/>
        <v>0</v>
      </c>
      <c r="J957" s="73">
        <f t="shared" si="423"/>
        <v>0</v>
      </c>
      <c r="K957" s="74">
        <f t="shared" si="423"/>
        <v>0</v>
      </c>
      <c r="L957" s="43">
        <f t="shared" si="423"/>
        <v>0</v>
      </c>
      <c r="M957" s="43">
        <f t="shared" si="423"/>
        <v>0</v>
      </c>
      <c r="N957" s="43">
        <f t="shared" si="423"/>
        <v>0</v>
      </c>
      <c r="O957" s="43">
        <f t="shared" si="423"/>
        <v>0</v>
      </c>
      <c r="P957" s="43">
        <f t="shared" si="423"/>
        <v>0</v>
      </c>
      <c r="Q957" s="43">
        <f t="shared" si="423"/>
        <v>0</v>
      </c>
      <c r="R957" s="43">
        <f t="shared" si="423"/>
        <v>0</v>
      </c>
      <c r="S957" s="43">
        <f t="shared" si="423"/>
        <v>0</v>
      </c>
      <c r="T957" s="43">
        <f t="shared" si="423"/>
        <v>0</v>
      </c>
      <c r="U957" s="43">
        <f t="shared" si="423"/>
        <v>0</v>
      </c>
      <c r="V957" s="43">
        <f t="shared" si="423"/>
        <v>0</v>
      </c>
      <c r="W957" s="42">
        <f t="shared" si="423"/>
        <v>0</v>
      </c>
      <c r="Y957" s="457" t="s">
        <v>675</v>
      </c>
      <c r="Z957" s="491"/>
      <c r="AA957" s="489"/>
      <c r="AB957" s="491"/>
    </row>
    <row r="958" spans="1:28" outlineLevel="1" x14ac:dyDescent="0.2">
      <c r="A958" s="340"/>
      <c r="B958" s="35"/>
      <c r="C958" s="33"/>
      <c r="D958" s="33"/>
      <c r="E958" s="34"/>
      <c r="F958" s="168" t="s">
        <v>34</v>
      </c>
      <c r="G958" s="181">
        <f>G429</f>
        <v>0</v>
      </c>
      <c r="H958" s="225">
        <f>G958*(1-VLOOKUP($F958,SHT,2,FALSE))+H429*(1-VLOOKUP($F958,SHT,2,FALSE))</f>
        <v>0</v>
      </c>
      <c r="I958" s="171">
        <f t="shared" ref="I958:V958" si="424">I429*(1-VLOOKUP($F958,SHT,2,FALSE))</f>
        <v>0</v>
      </c>
      <c r="J958" s="171">
        <f t="shared" si="424"/>
        <v>0</v>
      </c>
      <c r="K958" s="188">
        <f t="shared" si="424"/>
        <v>0</v>
      </c>
      <c r="L958" s="172">
        <f t="shared" si="424"/>
        <v>0</v>
      </c>
      <c r="M958" s="183">
        <f t="shared" si="424"/>
        <v>0</v>
      </c>
      <c r="N958" s="173">
        <f t="shared" si="424"/>
        <v>0</v>
      </c>
      <c r="O958" s="173">
        <f t="shared" si="424"/>
        <v>0</v>
      </c>
      <c r="P958" s="173">
        <f t="shared" si="424"/>
        <v>0</v>
      </c>
      <c r="Q958" s="173">
        <f t="shared" si="424"/>
        <v>0</v>
      </c>
      <c r="R958" s="173">
        <f t="shared" si="424"/>
        <v>0</v>
      </c>
      <c r="S958" s="173">
        <f t="shared" si="424"/>
        <v>0</v>
      </c>
      <c r="T958" s="170">
        <f t="shared" si="424"/>
        <v>0</v>
      </c>
      <c r="U958" s="173">
        <f t="shared" si="424"/>
        <v>0</v>
      </c>
      <c r="V958" s="174">
        <f t="shared" si="424"/>
        <v>0</v>
      </c>
      <c r="W958" s="54">
        <f>W429</f>
        <v>0</v>
      </c>
      <c r="Y958" s="478" t="s">
        <v>677</v>
      </c>
      <c r="Z958" s="456" t="s">
        <v>678</v>
      </c>
      <c r="AA958" s="488"/>
      <c r="AB958" s="456" t="s">
        <v>674</v>
      </c>
    </row>
    <row r="959" spans="1:28" outlineLevel="1" x14ac:dyDescent="0.2">
      <c r="A959" s="340"/>
      <c r="B959" s="35"/>
      <c r="C959" s="33"/>
      <c r="D959" s="33"/>
      <c r="E959" s="34"/>
      <c r="F959" s="168" t="s">
        <v>36</v>
      </c>
      <c r="G959" s="181">
        <f>G430</f>
        <v>0</v>
      </c>
      <c r="H959" s="225">
        <f>G959*(1-VLOOKUP($F959,SHT,2,FALSE))+H430*(1-VLOOKUP($F959,SHT,2,FALSE))</f>
        <v>0</v>
      </c>
      <c r="I959" s="171">
        <f t="shared" ref="I959:V959" si="425">I430*(1-VLOOKUP($F959,SHT,2,FALSE))</f>
        <v>0</v>
      </c>
      <c r="J959" s="171">
        <f t="shared" si="425"/>
        <v>0</v>
      </c>
      <c r="K959" s="188">
        <f t="shared" si="425"/>
        <v>0</v>
      </c>
      <c r="L959" s="172">
        <f t="shared" si="425"/>
        <v>0</v>
      </c>
      <c r="M959" s="183">
        <f t="shared" si="425"/>
        <v>0</v>
      </c>
      <c r="N959" s="173">
        <f t="shared" si="425"/>
        <v>0</v>
      </c>
      <c r="O959" s="173">
        <f t="shared" si="425"/>
        <v>0</v>
      </c>
      <c r="P959" s="173">
        <f t="shared" si="425"/>
        <v>0</v>
      </c>
      <c r="Q959" s="173">
        <f t="shared" si="425"/>
        <v>0</v>
      </c>
      <c r="R959" s="173">
        <f t="shared" si="425"/>
        <v>0</v>
      </c>
      <c r="S959" s="173">
        <f t="shared" si="425"/>
        <v>0</v>
      </c>
      <c r="T959" s="170">
        <f t="shared" si="425"/>
        <v>0</v>
      </c>
      <c r="U959" s="173">
        <f t="shared" si="425"/>
        <v>0</v>
      </c>
      <c r="V959" s="174">
        <f t="shared" si="425"/>
        <v>0</v>
      </c>
      <c r="W959" s="54">
        <f>W430</f>
        <v>0</v>
      </c>
      <c r="Y959" s="478" t="s">
        <v>677</v>
      </c>
      <c r="Z959" s="456" t="s">
        <v>678</v>
      </c>
      <c r="AA959" s="488"/>
      <c r="AB959" s="456" t="s">
        <v>674</v>
      </c>
    </row>
    <row r="960" spans="1:28" outlineLevel="1" x14ac:dyDescent="0.2">
      <c r="A960" s="340"/>
      <c r="B960" s="35"/>
      <c r="C960" s="33"/>
      <c r="D960" s="33"/>
      <c r="E960" s="34"/>
      <c r="F960" s="168" t="s">
        <v>38</v>
      </c>
      <c r="G960" s="181">
        <f>G431</f>
        <v>0</v>
      </c>
      <c r="H960" s="225">
        <f>G960*(1-VLOOKUP($F960,SHT,2,FALSE))+H431*(1-VLOOKUP($F960,SHT,2,FALSE))</f>
        <v>0</v>
      </c>
      <c r="I960" s="171">
        <f t="shared" ref="I960:V960" si="426">I431*(1-VLOOKUP($F960,SHT,2,FALSE))</f>
        <v>0</v>
      </c>
      <c r="J960" s="171">
        <f t="shared" si="426"/>
        <v>0</v>
      </c>
      <c r="K960" s="188">
        <f t="shared" si="426"/>
        <v>0</v>
      </c>
      <c r="L960" s="172">
        <f t="shared" si="426"/>
        <v>0</v>
      </c>
      <c r="M960" s="183">
        <f t="shared" si="426"/>
        <v>0</v>
      </c>
      <c r="N960" s="173">
        <f t="shared" si="426"/>
        <v>0</v>
      </c>
      <c r="O960" s="173">
        <f t="shared" si="426"/>
        <v>0</v>
      </c>
      <c r="P960" s="173">
        <f t="shared" si="426"/>
        <v>0</v>
      </c>
      <c r="Q960" s="173">
        <f t="shared" si="426"/>
        <v>0</v>
      </c>
      <c r="R960" s="173">
        <f t="shared" si="426"/>
        <v>0</v>
      </c>
      <c r="S960" s="173">
        <f t="shared" si="426"/>
        <v>0</v>
      </c>
      <c r="T960" s="170">
        <f t="shared" si="426"/>
        <v>0</v>
      </c>
      <c r="U960" s="173">
        <f t="shared" si="426"/>
        <v>0</v>
      </c>
      <c r="V960" s="174">
        <f t="shared" si="426"/>
        <v>0</v>
      </c>
      <c r="W960" s="54">
        <f>W431</f>
        <v>0</v>
      </c>
      <c r="Y960" s="478" t="s">
        <v>677</v>
      </c>
      <c r="Z960" s="456" t="s">
        <v>678</v>
      </c>
      <c r="AA960" s="488"/>
      <c r="AB960" s="456" t="s">
        <v>674</v>
      </c>
    </row>
    <row r="961" spans="1:28" outlineLevel="1" x14ac:dyDescent="0.2">
      <c r="A961" s="340"/>
      <c r="B961" s="35"/>
      <c r="C961" s="33"/>
      <c r="D961" s="33"/>
      <c r="E961" s="34"/>
      <c r="F961" s="168" t="s">
        <v>40</v>
      </c>
      <c r="G961" s="181">
        <f>G432</f>
        <v>0</v>
      </c>
      <c r="H961" s="225">
        <f>G961*(1-VLOOKUP($F961,SHT,2,FALSE))+H432*(1-VLOOKUP($F961,SHT,2,FALSE))</f>
        <v>0</v>
      </c>
      <c r="I961" s="171">
        <f t="shared" ref="I961:V961" si="427">I432*(1-VLOOKUP($F961,SHT,2,FALSE))</f>
        <v>0</v>
      </c>
      <c r="J961" s="171">
        <f t="shared" si="427"/>
        <v>0</v>
      </c>
      <c r="K961" s="188">
        <f t="shared" si="427"/>
        <v>0</v>
      </c>
      <c r="L961" s="172">
        <f t="shared" si="427"/>
        <v>0</v>
      </c>
      <c r="M961" s="183">
        <f t="shared" si="427"/>
        <v>0</v>
      </c>
      <c r="N961" s="173">
        <f t="shared" si="427"/>
        <v>0</v>
      </c>
      <c r="O961" s="173">
        <f t="shared" si="427"/>
        <v>0</v>
      </c>
      <c r="P961" s="173">
        <f t="shared" si="427"/>
        <v>0</v>
      </c>
      <c r="Q961" s="173">
        <f t="shared" si="427"/>
        <v>0</v>
      </c>
      <c r="R961" s="173">
        <f t="shared" si="427"/>
        <v>0</v>
      </c>
      <c r="S961" s="173">
        <f t="shared" si="427"/>
        <v>0</v>
      </c>
      <c r="T961" s="170">
        <f t="shared" si="427"/>
        <v>0</v>
      </c>
      <c r="U961" s="173">
        <f t="shared" si="427"/>
        <v>0</v>
      </c>
      <c r="V961" s="174">
        <f t="shared" si="427"/>
        <v>0</v>
      </c>
      <c r="W961" s="54">
        <f>W432</f>
        <v>0</v>
      </c>
      <c r="Y961" s="478" t="s">
        <v>677</v>
      </c>
      <c r="Z961" s="456" t="s">
        <v>678</v>
      </c>
      <c r="AA961" s="488"/>
      <c r="AB961" s="456" t="s">
        <v>674</v>
      </c>
    </row>
    <row r="962" spans="1:28" x14ac:dyDescent="0.2">
      <c r="A962" s="340"/>
      <c r="B962" s="35"/>
      <c r="C962" s="33"/>
      <c r="D962" s="33"/>
      <c r="E962" s="34" t="s">
        <v>42</v>
      </c>
      <c r="F962" s="34"/>
      <c r="G962" s="76">
        <f t="shared" ref="G962:W962" si="428">SUBTOTAL(9,G963:G966)</f>
        <v>0</v>
      </c>
      <c r="H962" s="77">
        <f t="shared" si="428"/>
        <v>0</v>
      </c>
      <c r="I962" s="73">
        <f t="shared" si="428"/>
        <v>0</v>
      </c>
      <c r="J962" s="73">
        <f t="shared" si="428"/>
        <v>0</v>
      </c>
      <c r="K962" s="74">
        <f t="shared" si="428"/>
        <v>0</v>
      </c>
      <c r="L962" s="43">
        <f t="shared" si="428"/>
        <v>0</v>
      </c>
      <c r="M962" s="43">
        <f t="shared" si="428"/>
        <v>0</v>
      </c>
      <c r="N962" s="43">
        <f t="shared" si="428"/>
        <v>0</v>
      </c>
      <c r="O962" s="43">
        <f t="shared" si="428"/>
        <v>0</v>
      </c>
      <c r="P962" s="43">
        <f t="shared" si="428"/>
        <v>0</v>
      </c>
      <c r="Q962" s="43">
        <f t="shared" si="428"/>
        <v>0</v>
      </c>
      <c r="R962" s="43">
        <f t="shared" si="428"/>
        <v>0</v>
      </c>
      <c r="S962" s="43">
        <f t="shared" si="428"/>
        <v>0</v>
      </c>
      <c r="T962" s="43">
        <f t="shared" si="428"/>
        <v>0</v>
      </c>
      <c r="U962" s="43">
        <f t="shared" si="428"/>
        <v>0</v>
      </c>
      <c r="V962" s="43">
        <f t="shared" si="428"/>
        <v>0</v>
      </c>
      <c r="W962" s="42">
        <f t="shared" si="428"/>
        <v>0</v>
      </c>
      <c r="Y962" s="457" t="s">
        <v>675</v>
      </c>
      <c r="Z962" s="485"/>
      <c r="AA962" s="489"/>
      <c r="AB962" s="491"/>
    </row>
    <row r="963" spans="1:28" outlineLevel="1" x14ac:dyDescent="0.2">
      <c r="A963" s="340"/>
      <c r="B963" s="35"/>
      <c r="C963" s="33"/>
      <c r="D963" s="33"/>
      <c r="E963" s="34"/>
      <c r="F963" s="168" t="s">
        <v>43</v>
      </c>
      <c r="G963" s="181">
        <f>G434</f>
        <v>0</v>
      </c>
      <c r="H963" s="225">
        <f>G963*(1-VLOOKUP($F963,SHT,2,FALSE))+H434*(1-VLOOKUP($F963,SHT,2,FALSE))</f>
        <v>0</v>
      </c>
      <c r="I963" s="171">
        <f t="shared" ref="I963:V963" si="429">I434*(1-VLOOKUP($F963,SHT,2,FALSE))</f>
        <v>0</v>
      </c>
      <c r="J963" s="171">
        <f t="shared" si="429"/>
        <v>0</v>
      </c>
      <c r="K963" s="188">
        <f t="shared" si="429"/>
        <v>0</v>
      </c>
      <c r="L963" s="172">
        <f t="shared" si="429"/>
        <v>0</v>
      </c>
      <c r="M963" s="183">
        <f t="shared" si="429"/>
        <v>0</v>
      </c>
      <c r="N963" s="173">
        <f t="shared" si="429"/>
        <v>0</v>
      </c>
      <c r="O963" s="173">
        <f t="shared" si="429"/>
        <v>0</v>
      </c>
      <c r="P963" s="173">
        <f t="shared" si="429"/>
        <v>0</v>
      </c>
      <c r="Q963" s="173">
        <f t="shared" si="429"/>
        <v>0</v>
      </c>
      <c r="R963" s="173">
        <f t="shared" si="429"/>
        <v>0</v>
      </c>
      <c r="S963" s="173">
        <f t="shared" si="429"/>
        <v>0</v>
      </c>
      <c r="T963" s="170">
        <f t="shared" si="429"/>
        <v>0</v>
      </c>
      <c r="U963" s="173">
        <f t="shared" si="429"/>
        <v>0</v>
      </c>
      <c r="V963" s="174">
        <f t="shared" si="429"/>
        <v>0</v>
      </c>
      <c r="W963" s="54">
        <f>W434</f>
        <v>0</v>
      </c>
      <c r="Y963" s="478" t="s">
        <v>677</v>
      </c>
      <c r="Z963" s="456" t="s">
        <v>678</v>
      </c>
      <c r="AA963" s="488"/>
      <c r="AB963" s="456" t="s">
        <v>674</v>
      </c>
    </row>
    <row r="964" spans="1:28" outlineLevel="1" x14ac:dyDescent="0.2">
      <c r="A964" s="340"/>
      <c r="B964" s="35"/>
      <c r="C964" s="33"/>
      <c r="D964" s="33"/>
      <c r="E964" s="34"/>
      <c r="F964" s="168" t="s">
        <v>45</v>
      </c>
      <c r="G964" s="181">
        <f>G435</f>
        <v>0</v>
      </c>
      <c r="H964" s="225">
        <f>G964*(1-VLOOKUP($F964,SHT,2,FALSE))+H435*(1-VLOOKUP($F964,SHT,2,FALSE))</f>
        <v>0</v>
      </c>
      <c r="I964" s="171">
        <f t="shared" ref="I964:V964" si="430">I435*(1-VLOOKUP($F964,SHT,2,FALSE))</f>
        <v>0</v>
      </c>
      <c r="J964" s="171">
        <f t="shared" si="430"/>
        <v>0</v>
      </c>
      <c r="K964" s="188">
        <f t="shared" si="430"/>
        <v>0</v>
      </c>
      <c r="L964" s="172">
        <f t="shared" si="430"/>
        <v>0</v>
      </c>
      <c r="M964" s="183">
        <f t="shared" si="430"/>
        <v>0</v>
      </c>
      <c r="N964" s="173">
        <f t="shared" si="430"/>
        <v>0</v>
      </c>
      <c r="O964" s="173">
        <f t="shared" si="430"/>
        <v>0</v>
      </c>
      <c r="P964" s="173">
        <f t="shared" si="430"/>
        <v>0</v>
      </c>
      <c r="Q964" s="173">
        <f t="shared" si="430"/>
        <v>0</v>
      </c>
      <c r="R964" s="173">
        <f t="shared" si="430"/>
        <v>0</v>
      </c>
      <c r="S964" s="173">
        <f t="shared" si="430"/>
        <v>0</v>
      </c>
      <c r="T964" s="170">
        <f t="shared" si="430"/>
        <v>0</v>
      </c>
      <c r="U964" s="173">
        <f t="shared" si="430"/>
        <v>0</v>
      </c>
      <c r="V964" s="174">
        <f t="shared" si="430"/>
        <v>0</v>
      </c>
      <c r="W964" s="54">
        <f>W435</f>
        <v>0</v>
      </c>
      <c r="Y964" s="478" t="s">
        <v>677</v>
      </c>
      <c r="Z964" s="456" t="s">
        <v>678</v>
      </c>
      <c r="AA964" s="488"/>
      <c r="AB964" s="456" t="s">
        <v>674</v>
      </c>
    </row>
    <row r="965" spans="1:28" outlineLevel="1" x14ac:dyDescent="0.2">
      <c r="A965" s="340"/>
      <c r="B965" s="35"/>
      <c r="C965" s="33"/>
      <c r="D965" s="33"/>
      <c r="E965" s="34"/>
      <c r="F965" s="168" t="s">
        <v>47</v>
      </c>
      <c r="G965" s="181">
        <f>G436</f>
        <v>0</v>
      </c>
      <c r="H965" s="225">
        <f>G965*(1-VLOOKUP($F965,SHT,2,FALSE))+H436*(1-VLOOKUP($F965,SHT,2,FALSE))</f>
        <v>0</v>
      </c>
      <c r="I965" s="171">
        <f t="shared" ref="I965:V965" si="431">I436*(1-VLOOKUP($F965,SHT,2,FALSE))</f>
        <v>0</v>
      </c>
      <c r="J965" s="171">
        <f t="shared" si="431"/>
        <v>0</v>
      </c>
      <c r="K965" s="188">
        <f t="shared" si="431"/>
        <v>0</v>
      </c>
      <c r="L965" s="172">
        <f t="shared" si="431"/>
        <v>0</v>
      </c>
      <c r="M965" s="183">
        <f t="shared" si="431"/>
        <v>0</v>
      </c>
      <c r="N965" s="173">
        <f t="shared" si="431"/>
        <v>0</v>
      </c>
      <c r="O965" s="173">
        <f t="shared" si="431"/>
        <v>0</v>
      </c>
      <c r="P965" s="173">
        <f t="shared" si="431"/>
        <v>0</v>
      </c>
      <c r="Q965" s="173">
        <f t="shared" si="431"/>
        <v>0</v>
      </c>
      <c r="R965" s="173">
        <f t="shared" si="431"/>
        <v>0</v>
      </c>
      <c r="S965" s="173">
        <f t="shared" si="431"/>
        <v>0</v>
      </c>
      <c r="T965" s="170">
        <f t="shared" si="431"/>
        <v>0</v>
      </c>
      <c r="U965" s="173">
        <f t="shared" si="431"/>
        <v>0</v>
      </c>
      <c r="V965" s="174">
        <f t="shared" si="431"/>
        <v>0</v>
      </c>
      <c r="W965" s="54">
        <f>W436</f>
        <v>0</v>
      </c>
      <c r="Y965" s="478" t="s">
        <v>677</v>
      </c>
      <c r="Z965" s="456" t="s">
        <v>678</v>
      </c>
      <c r="AA965" s="488"/>
      <c r="AB965" s="456" t="s">
        <v>674</v>
      </c>
    </row>
    <row r="966" spans="1:28" outlineLevel="1" x14ac:dyDescent="0.2">
      <c r="A966" s="340"/>
      <c r="B966" s="35"/>
      <c r="C966" s="33"/>
      <c r="D966" s="33"/>
      <c r="E966" s="34"/>
      <c r="F966" s="168" t="s">
        <v>49</v>
      </c>
      <c r="G966" s="181">
        <f>G437</f>
        <v>0</v>
      </c>
      <c r="H966" s="225">
        <f>G966*(1-VLOOKUP($F966,SHT,2,FALSE))+H437*(1-VLOOKUP($F966,SHT,2,FALSE))</f>
        <v>0</v>
      </c>
      <c r="I966" s="171">
        <f t="shared" ref="I966:V966" si="432">I437*(1-VLOOKUP($F966,SHT,2,FALSE))</f>
        <v>0</v>
      </c>
      <c r="J966" s="171">
        <f t="shared" si="432"/>
        <v>0</v>
      </c>
      <c r="K966" s="188">
        <f t="shared" si="432"/>
        <v>0</v>
      </c>
      <c r="L966" s="172">
        <f t="shared" si="432"/>
        <v>0</v>
      </c>
      <c r="M966" s="183">
        <f t="shared" si="432"/>
        <v>0</v>
      </c>
      <c r="N966" s="173">
        <f t="shared" si="432"/>
        <v>0</v>
      </c>
      <c r="O966" s="173">
        <f t="shared" si="432"/>
        <v>0</v>
      </c>
      <c r="P966" s="173">
        <f t="shared" si="432"/>
        <v>0</v>
      </c>
      <c r="Q966" s="173">
        <f t="shared" si="432"/>
        <v>0</v>
      </c>
      <c r="R966" s="173">
        <f t="shared" si="432"/>
        <v>0</v>
      </c>
      <c r="S966" s="173">
        <f t="shared" si="432"/>
        <v>0</v>
      </c>
      <c r="T966" s="170">
        <f t="shared" si="432"/>
        <v>0</v>
      </c>
      <c r="U966" s="173">
        <f t="shared" si="432"/>
        <v>0</v>
      </c>
      <c r="V966" s="174">
        <f t="shared" si="432"/>
        <v>0</v>
      </c>
      <c r="W966" s="54">
        <f>W437</f>
        <v>0</v>
      </c>
      <c r="Y966" s="478" t="s">
        <v>677</v>
      </c>
      <c r="Z966" s="456" t="s">
        <v>678</v>
      </c>
      <c r="AA966" s="488"/>
      <c r="AB966" s="489"/>
    </row>
    <row r="967" spans="1:28" x14ac:dyDescent="0.2">
      <c r="A967" s="340"/>
      <c r="B967" s="35"/>
      <c r="C967" s="33"/>
      <c r="D967" s="33"/>
      <c r="E967" s="34" t="s">
        <v>51</v>
      </c>
      <c r="F967" s="34"/>
      <c r="G967" s="76">
        <f t="shared" ref="G967:W967" si="433">SUBTOTAL(9,G968:G968)</f>
        <v>0</v>
      </c>
      <c r="H967" s="77">
        <f t="shared" si="433"/>
        <v>0</v>
      </c>
      <c r="I967" s="73">
        <f t="shared" si="433"/>
        <v>0</v>
      </c>
      <c r="J967" s="73">
        <f t="shared" si="433"/>
        <v>0</v>
      </c>
      <c r="K967" s="74">
        <f t="shared" si="433"/>
        <v>0</v>
      </c>
      <c r="L967" s="43">
        <f t="shared" si="433"/>
        <v>0</v>
      </c>
      <c r="M967" s="43">
        <f t="shared" si="433"/>
        <v>0</v>
      </c>
      <c r="N967" s="43">
        <f t="shared" si="433"/>
        <v>0</v>
      </c>
      <c r="O967" s="43">
        <f t="shared" si="433"/>
        <v>0</v>
      </c>
      <c r="P967" s="43">
        <f t="shared" si="433"/>
        <v>0</v>
      </c>
      <c r="Q967" s="43">
        <f t="shared" si="433"/>
        <v>0</v>
      </c>
      <c r="R967" s="43">
        <f t="shared" si="433"/>
        <v>0</v>
      </c>
      <c r="S967" s="43">
        <f t="shared" si="433"/>
        <v>0</v>
      </c>
      <c r="T967" s="43">
        <f t="shared" si="433"/>
        <v>0</v>
      </c>
      <c r="U967" s="43">
        <f t="shared" si="433"/>
        <v>0</v>
      </c>
      <c r="V967" s="43">
        <f t="shared" si="433"/>
        <v>0</v>
      </c>
      <c r="W967" s="42">
        <f t="shared" si="433"/>
        <v>0</v>
      </c>
      <c r="Y967" s="457" t="s">
        <v>675</v>
      </c>
      <c r="Z967" s="485"/>
      <c r="AA967" s="489"/>
      <c r="AB967" s="489"/>
    </row>
    <row r="968" spans="1:28" outlineLevel="1" x14ac:dyDescent="0.2">
      <c r="A968" s="340"/>
      <c r="B968" s="35"/>
      <c r="C968" s="33"/>
      <c r="D968" s="33"/>
      <c r="E968" s="34"/>
      <c r="F968" s="168" t="s">
        <v>51</v>
      </c>
      <c r="G968" s="181">
        <f>G439</f>
        <v>0</v>
      </c>
      <c r="H968" s="225">
        <f>G968*(1-VLOOKUP($F968,SHT,2,FALSE))+H439*(1-VLOOKUP($F968,SHT,2,FALSE))</f>
        <v>0</v>
      </c>
      <c r="I968" s="171">
        <f t="shared" ref="I968:V968" si="434">I439*(1-VLOOKUP($F968,SHT,2,FALSE))</f>
        <v>0</v>
      </c>
      <c r="J968" s="171">
        <f t="shared" si="434"/>
        <v>0</v>
      </c>
      <c r="K968" s="188">
        <f t="shared" si="434"/>
        <v>0</v>
      </c>
      <c r="L968" s="172">
        <f t="shared" si="434"/>
        <v>0</v>
      </c>
      <c r="M968" s="183">
        <f t="shared" si="434"/>
        <v>0</v>
      </c>
      <c r="N968" s="173">
        <f t="shared" si="434"/>
        <v>0</v>
      </c>
      <c r="O968" s="173">
        <f t="shared" si="434"/>
        <v>0</v>
      </c>
      <c r="P968" s="173">
        <f t="shared" si="434"/>
        <v>0</v>
      </c>
      <c r="Q968" s="173">
        <f t="shared" si="434"/>
        <v>0</v>
      </c>
      <c r="R968" s="173">
        <f t="shared" si="434"/>
        <v>0</v>
      </c>
      <c r="S968" s="173">
        <f t="shared" si="434"/>
        <v>0</v>
      </c>
      <c r="T968" s="170">
        <f t="shared" si="434"/>
        <v>0</v>
      </c>
      <c r="U968" s="173">
        <f t="shared" si="434"/>
        <v>0</v>
      </c>
      <c r="V968" s="174">
        <f t="shared" si="434"/>
        <v>0</v>
      </c>
      <c r="W968" s="54">
        <f>W439</f>
        <v>0</v>
      </c>
      <c r="Y968" s="478" t="s">
        <v>677</v>
      </c>
      <c r="Z968" s="456" t="s">
        <v>678</v>
      </c>
      <c r="AA968" s="488"/>
      <c r="AB968" s="489"/>
    </row>
    <row r="969" spans="1:28" x14ac:dyDescent="0.2">
      <c r="A969" s="340"/>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6"/>
      <c r="Z969" s="487"/>
      <c r="AA969" s="489"/>
      <c r="AB969" s="489"/>
    </row>
    <row r="970" spans="1:28" x14ac:dyDescent="0.2">
      <c r="A970" s="340"/>
      <c r="B970" s="35"/>
      <c r="C970" s="33"/>
      <c r="D970" s="33"/>
      <c r="E970" s="71" t="s">
        <v>54</v>
      </c>
      <c r="F970" s="34"/>
      <c r="G970" s="76">
        <f t="shared" ref="G970:W970" si="435">SUBTOTAL(9,G971:G972)</f>
        <v>0</v>
      </c>
      <c r="H970" s="77">
        <f t="shared" si="435"/>
        <v>0</v>
      </c>
      <c r="I970" s="73">
        <f t="shared" si="435"/>
        <v>0</v>
      </c>
      <c r="J970" s="73">
        <f t="shared" si="435"/>
        <v>0</v>
      </c>
      <c r="K970" s="74">
        <f t="shared" si="435"/>
        <v>0</v>
      </c>
      <c r="L970" s="43">
        <f t="shared" si="435"/>
        <v>0</v>
      </c>
      <c r="M970" s="43">
        <f t="shared" si="435"/>
        <v>0</v>
      </c>
      <c r="N970" s="43">
        <f t="shared" si="435"/>
        <v>0</v>
      </c>
      <c r="O970" s="43">
        <f t="shared" si="435"/>
        <v>0</v>
      </c>
      <c r="P970" s="43">
        <f t="shared" si="435"/>
        <v>0</v>
      </c>
      <c r="Q970" s="43">
        <f t="shared" si="435"/>
        <v>0</v>
      </c>
      <c r="R970" s="43">
        <f t="shared" si="435"/>
        <v>0</v>
      </c>
      <c r="S970" s="43">
        <f t="shared" si="435"/>
        <v>0</v>
      </c>
      <c r="T970" s="43">
        <f t="shared" si="435"/>
        <v>0</v>
      </c>
      <c r="U970" s="43">
        <f t="shared" si="435"/>
        <v>0</v>
      </c>
      <c r="V970" s="43">
        <f t="shared" si="435"/>
        <v>0</v>
      </c>
      <c r="W970" s="42">
        <f t="shared" si="435"/>
        <v>0</v>
      </c>
      <c r="Y970" s="457" t="s">
        <v>675</v>
      </c>
      <c r="Z970" s="491"/>
      <c r="AA970" s="489"/>
      <c r="AB970" s="491"/>
    </row>
    <row r="971" spans="1:28" outlineLevel="1" x14ac:dyDescent="0.2">
      <c r="A971" s="340"/>
      <c r="B971" s="35"/>
      <c r="C971" s="33"/>
      <c r="D971" s="33"/>
      <c r="E971" s="71"/>
      <c r="F971" s="168" t="s">
        <v>55</v>
      </c>
      <c r="G971" s="181">
        <f>G442</f>
        <v>0</v>
      </c>
      <c r="H971" s="225">
        <f>G971*(1-VLOOKUP($F971,SHT,2,FALSE))+H442*(1-VLOOKUP($F971,SHT,2,FALSE))</f>
        <v>0</v>
      </c>
      <c r="I971" s="171">
        <f t="shared" ref="I971:V971" si="436">I442*(1-VLOOKUP($F971,SHT,2,FALSE))</f>
        <v>0</v>
      </c>
      <c r="J971" s="171">
        <f t="shared" si="436"/>
        <v>0</v>
      </c>
      <c r="K971" s="188">
        <f t="shared" si="436"/>
        <v>0</v>
      </c>
      <c r="L971" s="172">
        <f t="shared" si="436"/>
        <v>0</v>
      </c>
      <c r="M971" s="183">
        <f t="shared" si="436"/>
        <v>0</v>
      </c>
      <c r="N971" s="173">
        <f t="shared" si="436"/>
        <v>0</v>
      </c>
      <c r="O971" s="173">
        <f t="shared" si="436"/>
        <v>0</v>
      </c>
      <c r="P971" s="173">
        <f t="shared" si="436"/>
        <v>0</v>
      </c>
      <c r="Q971" s="173">
        <f t="shared" si="436"/>
        <v>0</v>
      </c>
      <c r="R971" s="173">
        <f t="shared" si="436"/>
        <v>0</v>
      </c>
      <c r="S971" s="173">
        <f t="shared" si="436"/>
        <v>0</v>
      </c>
      <c r="T971" s="170">
        <f t="shared" si="436"/>
        <v>0</v>
      </c>
      <c r="U971" s="173">
        <f t="shared" si="436"/>
        <v>0</v>
      </c>
      <c r="V971" s="174">
        <f t="shared" si="436"/>
        <v>0</v>
      </c>
      <c r="W971" s="54">
        <f>W442</f>
        <v>0</v>
      </c>
      <c r="Y971" s="478" t="s">
        <v>677</v>
      </c>
      <c r="Z971" s="456" t="s">
        <v>678</v>
      </c>
      <c r="AA971" s="488"/>
      <c r="AB971" s="456" t="s">
        <v>674</v>
      </c>
    </row>
    <row r="972" spans="1:28" outlineLevel="1" x14ac:dyDescent="0.2">
      <c r="A972" s="340"/>
      <c r="B972" s="35"/>
      <c r="C972" s="33"/>
      <c r="D972" s="33"/>
      <c r="E972" s="34"/>
      <c r="F972" s="168" t="s">
        <v>57</v>
      </c>
      <c r="G972" s="181">
        <f>G443</f>
        <v>0</v>
      </c>
      <c r="H972" s="225">
        <f>G972*(1-VLOOKUP($F972,SHT,2,FALSE))+H443*(1-VLOOKUP($F972,SHT,2,FALSE))</f>
        <v>0</v>
      </c>
      <c r="I972" s="171">
        <f t="shared" ref="I972:V972" si="437">I443*(1-VLOOKUP($F972,SHT,2,FALSE))</f>
        <v>0</v>
      </c>
      <c r="J972" s="171">
        <f t="shared" si="437"/>
        <v>0</v>
      </c>
      <c r="K972" s="188">
        <f t="shared" si="437"/>
        <v>0</v>
      </c>
      <c r="L972" s="172">
        <f t="shared" si="437"/>
        <v>0</v>
      </c>
      <c r="M972" s="183">
        <f t="shared" si="437"/>
        <v>0</v>
      </c>
      <c r="N972" s="173">
        <f t="shared" si="437"/>
        <v>0</v>
      </c>
      <c r="O972" s="173">
        <f t="shared" si="437"/>
        <v>0</v>
      </c>
      <c r="P972" s="173">
        <f t="shared" si="437"/>
        <v>0</v>
      </c>
      <c r="Q972" s="173">
        <f t="shared" si="437"/>
        <v>0</v>
      </c>
      <c r="R972" s="173">
        <f t="shared" si="437"/>
        <v>0</v>
      </c>
      <c r="S972" s="173">
        <f t="shared" si="437"/>
        <v>0</v>
      </c>
      <c r="T972" s="170">
        <f t="shared" si="437"/>
        <v>0</v>
      </c>
      <c r="U972" s="173">
        <f t="shared" si="437"/>
        <v>0</v>
      </c>
      <c r="V972" s="174">
        <f t="shared" si="437"/>
        <v>0</v>
      </c>
      <c r="W972" s="54">
        <f>W443</f>
        <v>0</v>
      </c>
      <c r="Y972" s="478" t="s">
        <v>677</v>
      </c>
      <c r="Z972" s="456" t="s">
        <v>678</v>
      </c>
      <c r="AA972" s="488"/>
      <c r="AB972" s="489"/>
    </row>
    <row r="973" spans="1:28" x14ac:dyDescent="0.2">
      <c r="A973" s="340"/>
      <c r="B973" s="35"/>
      <c r="C973" s="33"/>
      <c r="D973" s="33"/>
      <c r="E973" s="34" t="s">
        <v>59</v>
      </c>
      <c r="F973" s="34"/>
      <c r="G973" s="76">
        <f t="shared" ref="G973:W973" si="438">SUBTOTAL(9,G974:G975)</f>
        <v>0</v>
      </c>
      <c r="H973" s="77">
        <f t="shared" si="438"/>
        <v>0</v>
      </c>
      <c r="I973" s="73">
        <f t="shared" si="438"/>
        <v>0</v>
      </c>
      <c r="J973" s="73">
        <f t="shared" si="438"/>
        <v>0</v>
      </c>
      <c r="K973" s="74">
        <f t="shared" si="438"/>
        <v>0</v>
      </c>
      <c r="L973" s="43">
        <f t="shared" si="438"/>
        <v>0</v>
      </c>
      <c r="M973" s="43">
        <f t="shared" si="438"/>
        <v>0</v>
      </c>
      <c r="N973" s="43">
        <f t="shared" si="438"/>
        <v>0</v>
      </c>
      <c r="O973" s="43">
        <f t="shared" si="438"/>
        <v>0</v>
      </c>
      <c r="P973" s="43">
        <f t="shared" si="438"/>
        <v>0</v>
      </c>
      <c r="Q973" s="43">
        <f t="shared" si="438"/>
        <v>0</v>
      </c>
      <c r="R973" s="43">
        <f t="shared" si="438"/>
        <v>0</v>
      </c>
      <c r="S973" s="43">
        <f t="shared" si="438"/>
        <v>0</v>
      </c>
      <c r="T973" s="43">
        <f t="shared" si="438"/>
        <v>0</v>
      </c>
      <c r="U973" s="43">
        <f t="shared" si="438"/>
        <v>0</v>
      </c>
      <c r="V973" s="43">
        <f t="shared" si="438"/>
        <v>0</v>
      </c>
      <c r="W973" s="42">
        <f t="shared" si="438"/>
        <v>0</v>
      </c>
      <c r="Y973" s="457" t="s">
        <v>675</v>
      </c>
      <c r="Z973" s="485"/>
      <c r="AA973" s="489"/>
      <c r="AB973" s="489"/>
    </row>
    <row r="974" spans="1:28" outlineLevel="1" x14ac:dyDescent="0.2">
      <c r="A974" s="340"/>
      <c r="B974" s="35"/>
      <c r="C974" s="33"/>
      <c r="D974" s="33"/>
      <c r="E974" s="34"/>
      <c r="F974" s="168" t="s">
        <v>60</v>
      </c>
      <c r="G974" s="181">
        <f>G445</f>
        <v>0</v>
      </c>
      <c r="H974" s="225">
        <f>G974*(1-VLOOKUP($F974,SHT,2,FALSE))+H445*(1-VLOOKUP($F974,SHT,2,FALSE))</f>
        <v>0</v>
      </c>
      <c r="I974" s="171">
        <f t="shared" ref="I974:V974" si="439">I445*(1-VLOOKUP($F974,SHT,2,FALSE))</f>
        <v>0</v>
      </c>
      <c r="J974" s="171">
        <f t="shared" si="439"/>
        <v>0</v>
      </c>
      <c r="K974" s="188">
        <f t="shared" si="439"/>
        <v>0</v>
      </c>
      <c r="L974" s="172">
        <f t="shared" si="439"/>
        <v>0</v>
      </c>
      <c r="M974" s="183">
        <f t="shared" si="439"/>
        <v>0</v>
      </c>
      <c r="N974" s="173">
        <f t="shared" si="439"/>
        <v>0</v>
      </c>
      <c r="O974" s="173">
        <f t="shared" si="439"/>
        <v>0</v>
      </c>
      <c r="P974" s="173">
        <f t="shared" si="439"/>
        <v>0</v>
      </c>
      <c r="Q974" s="173">
        <f t="shared" si="439"/>
        <v>0</v>
      </c>
      <c r="R974" s="173">
        <f t="shared" si="439"/>
        <v>0</v>
      </c>
      <c r="S974" s="173">
        <f t="shared" si="439"/>
        <v>0</v>
      </c>
      <c r="T974" s="170">
        <f t="shared" si="439"/>
        <v>0</v>
      </c>
      <c r="U974" s="173">
        <f t="shared" si="439"/>
        <v>0</v>
      </c>
      <c r="V974" s="174">
        <f t="shared" si="439"/>
        <v>0</v>
      </c>
      <c r="W974" s="54">
        <f>W445</f>
        <v>0</v>
      </c>
      <c r="Y974" s="478" t="s">
        <v>677</v>
      </c>
      <c r="Z974" s="456" t="s">
        <v>678</v>
      </c>
      <c r="AA974" s="488"/>
      <c r="AB974" s="489"/>
    </row>
    <row r="975" spans="1:28" outlineLevel="1" x14ac:dyDescent="0.2">
      <c r="A975" s="340"/>
      <c r="B975" s="35"/>
      <c r="C975" s="33"/>
      <c r="D975" s="33"/>
      <c r="E975" s="34"/>
      <c r="F975" s="168" t="s">
        <v>62</v>
      </c>
      <c r="G975" s="181">
        <f>G446</f>
        <v>0</v>
      </c>
      <c r="H975" s="225">
        <f>G975*(1-VLOOKUP($F975,SHT,2,FALSE))+H446*(1-VLOOKUP($F975,SHT,2,FALSE))</f>
        <v>0</v>
      </c>
      <c r="I975" s="171">
        <f t="shared" ref="I975:V975" si="440">I446*(1-VLOOKUP($F975,SHT,2,FALSE))</f>
        <v>0</v>
      </c>
      <c r="J975" s="171">
        <f t="shared" si="440"/>
        <v>0</v>
      </c>
      <c r="K975" s="188">
        <f t="shared" si="440"/>
        <v>0</v>
      </c>
      <c r="L975" s="172">
        <f t="shared" si="440"/>
        <v>0</v>
      </c>
      <c r="M975" s="183">
        <f t="shared" si="440"/>
        <v>0</v>
      </c>
      <c r="N975" s="173">
        <f t="shared" si="440"/>
        <v>0</v>
      </c>
      <c r="O975" s="173">
        <f t="shared" si="440"/>
        <v>0</v>
      </c>
      <c r="P975" s="173">
        <f t="shared" si="440"/>
        <v>0</v>
      </c>
      <c r="Q975" s="173">
        <f t="shared" si="440"/>
        <v>0</v>
      </c>
      <c r="R975" s="173">
        <f t="shared" si="440"/>
        <v>0</v>
      </c>
      <c r="S975" s="173">
        <f t="shared" si="440"/>
        <v>0</v>
      </c>
      <c r="T975" s="170">
        <f t="shared" si="440"/>
        <v>0</v>
      </c>
      <c r="U975" s="173">
        <f t="shared" si="440"/>
        <v>0</v>
      </c>
      <c r="V975" s="174">
        <f t="shared" si="440"/>
        <v>0</v>
      </c>
      <c r="W975" s="54">
        <f>W446</f>
        <v>0</v>
      </c>
      <c r="Y975" s="478" t="s">
        <v>677</v>
      </c>
      <c r="Z975" s="456" t="s">
        <v>678</v>
      </c>
      <c r="AA975" s="488"/>
      <c r="AB975" s="489"/>
    </row>
    <row r="976" spans="1:28" x14ac:dyDescent="0.2">
      <c r="A976" s="340"/>
      <c r="B976" s="35"/>
      <c r="C976" s="33"/>
      <c r="D976" s="33"/>
      <c r="E976" s="34" t="s">
        <v>64</v>
      </c>
      <c r="F976" s="34"/>
      <c r="G976" s="76">
        <f t="shared" ref="G976:W976" si="441">SUBTOTAL(9,G977:G978)</f>
        <v>0</v>
      </c>
      <c r="H976" s="77">
        <f t="shared" si="441"/>
        <v>0</v>
      </c>
      <c r="I976" s="73">
        <f t="shared" si="441"/>
        <v>0</v>
      </c>
      <c r="J976" s="73">
        <f t="shared" si="441"/>
        <v>0</v>
      </c>
      <c r="K976" s="74">
        <f t="shared" si="441"/>
        <v>0</v>
      </c>
      <c r="L976" s="43">
        <f t="shared" si="441"/>
        <v>0</v>
      </c>
      <c r="M976" s="43">
        <f t="shared" si="441"/>
        <v>0</v>
      </c>
      <c r="N976" s="43">
        <f t="shared" si="441"/>
        <v>0</v>
      </c>
      <c r="O976" s="43">
        <f t="shared" si="441"/>
        <v>0</v>
      </c>
      <c r="P976" s="43">
        <f t="shared" si="441"/>
        <v>0</v>
      </c>
      <c r="Q976" s="43">
        <f t="shared" si="441"/>
        <v>0</v>
      </c>
      <c r="R976" s="43">
        <f t="shared" si="441"/>
        <v>0</v>
      </c>
      <c r="S976" s="43">
        <f t="shared" si="441"/>
        <v>0</v>
      </c>
      <c r="T976" s="43">
        <f t="shared" si="441"/>
        <v>0</v>
      </c>
      <c r="U976" s="43">
        <f t="shared" si="441"/>
        <v>0</v>
      </c>
      <c r="V976" s="43">
        <f t="shared" si="441"/>
        <v>0</v>
      </c>
      <c r="W976" s="42">
        <f t="shared" si="441"/>
        <v>0</v>
      </c>
      <c r="Y976" s="457" t="s">
        <v>675</v>
      </c>
      <c r="Z976" s="485"/>
      <c r="AA976" s="489"/>
      <c r="AB976" s="489"/>
    </row>
    <row r="977" spans="1:28" outlineLevel="1" x14ac:dyDescent="0.2">
      <c r="A977" s="340"/>
      <c r="B977" s="35"/>
      <c r="C977" s="33"/>
      <c r="D977" s="33"/>
      <c r="E977" s="34"/>
      <c r="F977" s="168" t="s">
        <v>65</v>
      </c>
      <c r="G977" s="181">
        <f>G448</f>
        <v>0</v>
      </c>
      <c r="H977" s="225">
        <f>G977*(1-VLOOKUP($F977,SHT,2,FALSE))+H448*(1-VLOOKUP($F977,SHT,2,FALSE))</f>
        <v>0</v>
      </c>
      <c r="I977" s="171">
        <f t="shared" ref="I977:V977" si="442">I448*(1-VLOOKUP($F977,SHT,2,FALSE))</f>
        <v>0</v>
      </c>
      <c r="J977" s="171">
        <f t="shared" si="442"/>
        <v>0</v>
      </c>
      <c r="K977" s="188">
        <f t="shared" si="442"/>
        <v>0</v>
      </c>
      <c r="L977" s="172">
        <f t="shared" si="442"/>
        <v>0</v>
      </c>
      <c r="M977" s="183">
        <f t="shared" si="442"/>
        <v>0</v>
      </c>
      <c r="N977" s="173">
        <f t="shared" si="442"/>
        <v>0</v>
      </c>
      <c r="O977" s="173">
        <f t="shared" si="442"/>
        <v>0</v>
      </c>
      <c r="P977" s="173">
        <f t="shared" si="442"/>
        <v>0</v>
      </c>
      <c r="Q977" s="173">
        <f t="shared" si="442"/>
        <v>0</v>
      </c>
      <c r="R977" s="173">
        <f t="shared" si="442"/>
        <v>0</v>
      </c>
      <c r="S977" s="173">
        <f t="shared" si="442"/>
        <v>0</v>
      </c>
      <c r="T977" s="170">
        <f t="shared" si="442"/>
        <v>0</v>
      </c>
      <c r="U977" s="173">
        <f t="shared" si="442"/>
        <v>0</v>
      </c>
      <c r="V977" s="174">
        <f t="shared" si="442"/>
        <v>0</v>
      </c>
      <c r="W977" s="54">
        <f>W448</f>
        <v>0</v>
      </c>
      <c r="Y977" s="478" t="s">
        <v>677</v>
      </c>
      <c r="Z977" s="456" t="s">
        <v>678</v>
      </c>
      <c r="AA977" s="488"/>
      <c r="AB977" s="489"/>
    </row>
    <row r="978" spans="1:28" outlineLevel="1" x14ac:dyDescent="0.2">
      <c r="A978" s="340"/>
      <c r="B978" s="35"/>
      <c r="C978" s="33"/>
      <c r="D978" s="33"/>
      <c r="E978" s="34"/>
      <c r="F978" s="168" t="s">
        <v>67</v>
      </c>
      <c r="G978" s="181">
        <f>G449</f>
        <v>0</v>
      </c>
      <c r="H978" s="225">
        <f>G978*(1-VLOOKUP($F978,SHT,2,FALSE))+H449*(1-VLOOKUP($F978,SHT,2,FALSE))</f>
        <v>0</v>
      </c>
      <c r="I978" s="171">
        <f t="shared" ref="I978:V978" si="443">I449*(1-VLOOKUP($F978,SHT,2,FALSE))</f>
        <v>0</v>
      </c>
      <c r="J978" s="171">
        <f t="shared" si="443"/>
        <v>0</v>
      </c>
      <c r="K978" s="188">
        <f t="shared" si="443"/>
        <v>0</v>
      </c>
      <c r="L978" s="172">
        <f t="shared" si="443"/>
        <v>0</v>
      </c>
      <c r="M978" s="183">
        <f t="shared" si="443"/>
        <v>0</v>
      </c>
      <c r="N978" s="173">
        <f t="shared" si="443"/>
        <v>0</v>
      </c>
      <c r="O978" s="173">
        <f t="shared" si="443"/>
        <v>0</v>
      </c>
      <c r="P978" s="173">
        <f t="shared" si="443"/>
        <v>0</v>
      </c>
      <c r="Q978" s="173">
        <f t="shared" si="443"/>
        <v>0</v>
      </c>
      <c r="R978" s="173">
        <f t="shared" si="443"/>
        <v>0</v>
      </c>
      <c r="S978" s="173">
        <f t="shared" si="443"/>
        <v>0</v>
      </c>
      <c r="T978" s="170">
        <f t="shared" si="443"/>
        <v>0</v>
      </c>
      <c r="U978" s="173">
        <f t="shared" si="443"/>
        <v>0</v>
      </c>
      <c r="V978" s="174">
        <f t="shared" si="443"/>
        <v>0</v>
      </c>
      <c r="W978" s="54">
        <f>W449</f>
        <v>0</v>
      </c>
      <c r="Y978" s="478" t="s">
        <v>677</v>
      </c>
      <c r="Z978" s="456" t="s">
        <v>678</v>
      </c>
      <c r="AA978" s="488"/>
      <c r="AB978" s="489"/>
    </row>
    <row r="979" spans="1:28" x14ac:dyDescent="0.2">
      <c r="A979" s="340"/>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6"/>
      <c r="Z979" s="487"/>
      <c r="AA979" s="489"/>
      <c r="AB979" s="489"/>
    </row>
    <row r="980" spans="1:28" x14ac:dyDescent="0.2">
      <c r="A980" s="340"/>
      <c r="B980" s="35"/>
      <c r="C980" s="33"/>
      <c r="D980" s="33"/>
      <c r="E980" s="34" t="s">
        <v>70</v>
      </c>
      <c r="F980" s="34"/>
      <c r="G980" s="76">
        <f t="shared" ref="G980:W980" si="444">SUBTOTAL(9,G981:G982)</f>
        <v>0</v>
      </c>
      <c r="H980" s="77">
        <f t="shared" si="444"/>
        <v>0</v>
      </c>
      <c r="I980" s="73">
        <f t="shared" si="444"/>
        <v>0</v>
      </c>
      <c r="J980" s="73">
        <f t="shared" si="444"/>
        <v>0</v>
      </c>
      <c r="K980" s="74">
        <f t="shared" si="444"/>
        <v>0</v>
      </c>
      <c r="L980" s="43">
        <f t="shared" si="444"/>
        <v>0</v>
      </c>
      <c r="M980" s="43">
        <f t="shared" si="444"/>
        <v>0</v>
      </c>
      <c r="N980" s="43">
        <f t="shared" si="444"/>
        <v>0</v>
      </c>
      <c r="O980" s="43">
        <f t="shared" si="444"/>
        <v>0</v>
      </c>
      <c r="P980" s="43">
        <f t="shared" si="444"/>
        <v>0</v>
      </c>
      <c r="Q980" s="43">
        <f t="shared" si="444"/>
        <v>0</v>
      </c>
      <c r="R980" s="43">
        <f t="shared" si="444"/>
        <v>0</v>
      </c>
      <c r="S980" s="43">
        <f t="shared" si="444"/>
        <v>0</v>
      </c>
      <c r="T980" s="43">
        <f t="shared" si="444"/>
        <v>0</v>
      </c>
      <c r="U980" s="43">
        <f t="shared" si="444"/>
        <v>0</v>
      </c>
      <c r="V980" s="46">
        <f t="shared" si="444"/>
        <v>0</v>
      </c>
      <c r="W980" s="42">
        <f t="shared" si="444"/>
        <v>0</v>
      </c>
      <c r="Y980" s="457" t="s">
        <v>675</v>
      </c>
      <c r="Z980" s="491"/>
      <c r="AA980" s="489"/>
      <c r="AB980" s="491"/>
    </row>
    <row r="981" spans="1:28" outlineLevel="1" x14ac:dyDescent="0.2">
      <c r="A981" s="340"/>
      <c r="B981" s="35"/>
      <c r="C981" s="33"/>
      <c r="D981" s="33"/>
      <c r="E981" s="34"/>
      <c r="F981" s="168" t="s">
        <v>71</v>
      </c>
      <c r="G981" s="181">
        <f>G452</f>
        <v>0</v>
      </c>
      <c r="H981" s="225">
        <f>G981*(1-VLOOKUP($F981,SHT,2,FALSE))+H452*(1-VLOOKUP($F981,SHT,2,FALSE))</f>
        <v>0</v>
      </c>
      <c r="I981" s="171">
        <f t="shared" ref="I981:V981" si="445">I452*(1-VLOOKUP($F981,SHT,2,FALSE))</f>
        <v>0</v>
      </c>
      <c r="J981" s="171">
        <f t="shared" si="445"/>
        <v>0</v>
      </c>
      <c r="K981" s="188">
        <f t="shared" si="445"/>
        <v>0</v>
      </c>
      <c r="L981" s="172">
        <f t="shared" si="445"/>
        <v>0</v>
      </c>
      <c r="M981" s="183">
        <f t="shared" si="445"/>
        <v>0</v>
      </c>
      <c r="N981" s="173">
        <f t="shared" si="445"/>
        <v>0</v>
      </c>
      <c r="O981" s="173">
        <f t="shared" si="445"/>
        <v>0</v>
      </c>
      <c r="P981" s="173">
        <f t="shared" si="445"/>
        <v>0</v>
      </c>
      <c r="Q981" s="173">
        <f t="shared" si="445"/>
        <v>0</v>
      </c>
      <c r="R981" s="173">
        <f t="shared" si="445"/>
        <v>0</v>
      </c>
      <c r="S981" s="173">
        <f t="shared" si="445"/>
        <v>0</v>
      </c>
      <c r="T981" s="170">
        <f t="shared" si="445"/>
        <v>0</v>
      </c>
      <c r="U981" s="173">
        <f t="shared" si="445"/>
        <v>0</v>
      </c>
      <c r="V981" s="174">
        <f t="shared" si="445"/>
        <v>0</v>
      </c>
      <c r="W981" s="54">
        <f>W452</f>
        <v>0</v>
      </c>
      <c r="Y981" s="478" t="s">
        <v>677</v>
      </c>
      <c r="Z981" s="456" t="s">
        <v>678</v>
      </c>
      <c r="AA981" s="488"/>
      <c r="AB981" s="456" t="s">
        <v>674</v>
      </c>
    </row>
    <row r="982" spans="1:28" outlineLevel="1" x14ac:dyDescent="0.2">
      <c r="A982" s="340"/>
      <c r="B982" s="35"/>
      <c r="C982" s="33"/>
      <c r="D982" s="33"/>
      <c r="E982" s="34"/>
      <c r="F982" s="168" t="s">
        <v>73</v>
      </c>
      <c r="G982" s="181">
        <f>G453</f>
        <v>0</v>
      </c>
      <c r="H982" s="225">
        <f>G982*(1-VLOOKUP($F982,SHT,2,FALSE))+H453*(1-VLOOKUP($F982,SHT,2,FALSE))</f>
        <v>0</v>
      </c>
      <c r="I982" s="171">
        <f t="shared" ref="I982:V982" si="446">I453*(1-VLOOKUP($F982,SHT,2,FALSE))</f>
        <v>0</v>
      </c>
      <c r="J982" s="171">
        <f t="shared" si="446"/>
        <v>0</v>
      </c>
      <c r="K982" s="188">
        <f t="shared" si="446"/>
        <v>0</v>
      </c>
      <c r="L982" s="172">
        <f t="shared" si="446"/>
        <v>0</v>
      </c>
      <c r="M982" s="183">
        <f t="shared" si="446"/>
        <v>0</v>
      </c>
      <c r="N982" s="173">
        <f t="shared" si="446"/>
        <v>0</v>
      </c>
      <c r="O982" s="173">
        <f t="shared" si="446"/>
        <v>0</v>
      </c>
      <c r="P982" s="173">
        <f t="shared" si="446"/>
        <v>0</v>
      </c>
      <c r="Q982" s="173">
        <f t="shared" si="446"/>
        <v>0</v>
      </c>
      <c r="R982" s="173">
        <f t="shared" si="446"/>
        <v>0</v>
      </c>
      <c r="S982" s="173">
        <f t="shared" si="446"/>
        <v>0</v>
      </c>
      <c r="T982" s="170">
        <f t="shared" si="446"/>
        <v>0</v>
      </c>
      <c r="U982" s="173">
        <f t="shared" si="446"/>
        <v>0</v>
      </c>
      <c r="V982" s="174">
        <f t="shared" si="446"/>
        <v>0</v>
      </c>
      <c r="W982" s="54">
        <f>W453</f>
        <v>0</v>
      </c>
      <c r="Y982" s="478" t="s">
        <v>677</v>
      </c>
      <c r="Z982" s="456" t="s">
        <v>678</v>
      </c>
      <c r="AA982" s="488"/>
      <c r="AB982" s="456" t="s">
        <v>674</v>
      </c>
    </row>
    <row r="983" spans="1:28" x14ac:dyDescent="0.2">
      <c r="A983" s="340"/>
      <c r="B983" s="35"/>
      <c r="C983" s="33"/>
      <c r="D983" s="33"/>
      <c r="E983" s="34" t="s">
        <v>75</v>
      </c>
      <c r="F983" s="34"/>
      <c r="G983" s="76">
        <f t="shared" ref="G983:W983" si="447">SUBTOTAL(9,G984:G986)</f>
        <v>0</v>
      </c>
      <c r="H983" s="77">
        <f t="shared" si="447"/>
        <v>0</v>
      </c>
      <c r="I983" s="73">
        <f t="shared" si="447"/>
        <v>0</v>
      </c>
      <c r="J983" s="73">
        <f t="shared" si="447"/>
        <v>0</v>
      </c>
      <c r="K983" s="74">
        <f t="shared" si="447"/>
        <v>0</v>
      </c>
      <c r="L983" s="43">
        <f t="shared" si="447"/>
        <v>0</v>
      </c>
      <c r="M983" s="43">
        <f t="shared" si="447"/>
        <v>0</v>
      </c>
      <c r="N983" s="43">
        <f t="shared" si="447"/>
        <v>0</v>
      </c>
      <c r="O983" s="43">
        <f t="shared" si="447"/>
        <v>0</v>
      </c>
      <c r="P983" s="43">
        <f t="shared" si="447"/>
        <v>0</v>
      </c>
      <c r="Q983" s="43">
        <f t="shared" si="447"/>
        <v>0</v>
      </c>
      <c r="R983" s="43">
        <f t="shared" si="447"/>
        <v>0</v>
      </c>
      <c r="S983" s="43">
        <f t="shared" si="447"/>
        <v>0</v>
      </c>
      <c r="T983" s="43">
        <f t="shared" si="447"/>
        <v>0</v>
      </c>
      <c r="U983" s="43">
        <f t="shared" si="447"/>
        <v>0</v>
      </c>
      <c r="V983" s="43">
        <f t="shared" si="447"/>
        <v>0</v>
      </c>
      <c r="W983" s="42">
        <f t="shared" si="447"/>
        <v>0</v>
      </c>
      <c r="Y983" s="457" t="s">
        <v>675</v>
      </c>
      <c r="Z983" s="485"/>
      <c r="AA983" s="489"/>
      <c r="AB983" s="491"/>
    </row>
    <row r="984" spans="1:28" outlineLevel="1" x14ac:dyDescent="0.2">
      <c r="A984" s="340"/>
      <c r="B984" s="35"/>
      <c r="C984" s="33"/>
      <c r="D984" s="33"/>
      <c r="E984" s="34"/>
      <c r="F984" s="168" t="s">
        <v>76</v>
      </c>
      <c r="G984" s="181">
        <f>G455</f>
        <v>0</v>
      </c>
      <c r="H984" s="225">
        <f>G984*(1-VLOOKUP($F984,SHT,2,FALSE))+H455*(1-VLOOKUP($F984,SHT,2,FALSE))</f>
        <v>0</v>
      </c>
      <c r="I984" s="171">
        <f t="shared" ref="I984:V984" si="448">I455*(1-VLOOKUP($F984,SHT,2,FALSE))</f>
        <v>0</v>
      </c>
      <c r="J984" s="171">
        <f t="shared" si="448"/>
        <v>0</v>
      </c>
      <c r="K984" s="188">
        <f t="shared" si="448"/>
        <v>0</v>
      </c>
      <c r="L984" s="172">
        <f t="shared" si="448"/>
        <v>0</v>
      </c>
      <c r="M984" s="183">
        <f t="shared" si="448"/>
        <v>0</v>
      </c>
      <c r="N984" s="173">
        <f t="shared" si="448"/>
        <v>0</v>
      </c>
      <c r="O984" s="173">
        <f t="shared" si="448"/>
        <v>0</v>
      </c>
      <c r="P984" s="173">
        <f t="shared" si="448"/>
        <v>0</v>
      </c>
      <c r="Q984" s="173">
        <f t="shared" si="448"/>
        <v>0</v>
      </c>
      <c r="R984" s="173">
        <f t="shared" si="448"/>
        <v>0</v>
      </c>
      <c r="S984" s="173">
        <f t="shared" si="448"/>
        <v>0</v>
      </c>
      <c r="T984" s="170">
        <f t="shared" si="448"/>
        <v>0</v>
      </c>
      <c r="U984" s="173">
        <f t="shared" si="448"/>
        <v>0</v>
      </c>
      <c r="V984" s="174">
        <f t="shared" si="448"/>
        <v>0</v>
      </c>
      <c r="W984" s="54">
        <f>W455</f>
        <v>0</v>
      </c>
      <c r="Y984" s="478" t="s">
        <v>677</v>
      </c>
      <c r="Z984" s="456" t="s">
        <v>678</v>
      </c>
      <c r="AA984" s="488"/>
      <c r="AB984" s="456" t="s">
        <v>674</v>
      </c>
    </row>
    <row r="985" spans="1:28" outlineLevel="1" x14ac:dyDescent="0.2">
      <c r="A985" s="340"/>
      <c r="B985" s="35"/>
      <c r="C985" s="33"/>
      <c r="D985" s="33"/>
      <c r="E985" s="34"/>
      <c r="F985" s="168" t="s">
        <v>78</v>
      </c>
      <c r="G985" s="181">
        <f>G456</f>
        <v>0</v>
      </c>
      <c r="H985" s="225">
        <f>G985*(1-VLOOKUP($F985,SHT,2,FALSE))+H456*(1-VLOOKUP($F985,SHT,2,FALSE))</f>
        <v>0</v>
      </c>
      <c r="I985" s="171">
        <f t="shared" ref="I985:V985" si="449">I456*(1-VLOOKUP($F985,SHT,2,FALSE))</f>
        <v>0</v>
      </c>
      <c r="J985" s="171">
        <f t="shared" si="449"/>
        <v>0</v>
      </c>
      <c r="K985" s="188">
        <f t="shared" si="449"/>
        <v>0</v>
      </c>
      <c r="L985" s="172">
        <f t="shared" si="449"/>
        <v>0</v>
      </c>
      <c r="M985" s="183">
        <f t="shared" si="449"/>
        <v>0</v>
      </c>
      <c r="N985" s="173">
        <f t="shared" si="449"/>
        <v>0</v>
      </c>
      <c r="O985" s="173">
        <f t="shared" si="449"/>
        <v>0</v>
      </c>
      <c r="P985" s="173">
        <f t="shared" si="449"/>
        <v>0</v>
      </c>
      <c r="Q985" s="173">
        <f t="shared" si="449"/>
        <v>0</v>
      </c>
      <c r="R985" s="173">
        <f t="shared" si="449"/>
        <v>0</v>
      </c>
      <c r="S985" s="173">
        <f t="shared" si="449"/>
        <v>0</v>
      </c>
      <c r="T985" s="170">
        <f t="shared" si="449"/>
        <v>0</v>
      </c>
      <c r="U985" s="173">
        <f t="shared" si="449"/>
        <v>0</v>
      </c>
      <c r="V985" s="174">
        <f t="shared" si="449"/>
        <v>0</v>
      </c>
      <c r="W985" s="54">
        <f>W456</f>
        <v>0</v>
      </c>
      <c r="Y985" s="478" t="s">
        <v>677</v>
      </c>
      <c r="Z985" s="456" t="s">
        <v>678</v>
      </c>
      <c r="AA985" s="488"/>
      <c r="AB985" s="456" t="s">
        <v>674</v>
      </c>
    </row>
    <row r="986" spans="1:28" outlineLevel="1" x14ac:dyDescent="0.2">
      <c r="A986" s="340"/>
      <c r="B986" s="35"/>
      <c r="C986" s="33"/>
      <c r="D986" s="33"/>
      <c r="E986" s="34"/>
      <c r="F986" s="168" t="s">
        <v>80</v>
      </c>
      <c r="G986" s="181">
        <f>G457</f>
        <v>0</v>
      </c>
      <c r="H986" s="225">
        <f>G986*(1-VLOOKUP($F986,SHT,2,FALSE))+H457*(1-VLOOKUP($F986,SHT,2,FALSE))</f>
        <v>0</v>
      </c>
      <c r="I986" s="171">
        <f t="shared" ref="I986:V986" si="450">I457*(1-VLOOKUP($F986,SHT,2,FALSE))</f>
        <v>0</v>
      </c>
      <c r="J986" s="171">
        <f t="shared" si="450"/>
        <v>0</v>
      </c>
      <c r="K986" s="188">
        <f t="shared" si="450"/>
        <v>0</v>
      </c>
      <c r="L986" s="172">
        <f t="shared" si="450"/>
        <v>0</v>
      </c>
      <c r="M986" s="183">
        <f t="shared" si="450"/>
        <v>0</v>
      </c>
      <c r="N986" s="173">
        <f t="shared" si="450"/>
        <v>0</v>
      </c>
      <c r="O986" s="173">
        <f t="shared" si="450"/>
        <v>0</v>
      </c>
      <c r="P986" s="173">
        <f t="shared" si="450"/>
        <v>0</v>
      </c>
      <c r="Q986" s="173">
        <f t="shared" si="450"/>
        <v>0</v>
      </c>
      <c r="R986" s="173">
        <f t="shared" si="450"/>
        <v>0</v>
      </c>
      <c r="S986" s="173">
        <f t="shared" si="450"/>
        <v>0</v>
      </c>
      <c r="T986" s="170">
        <f t="shared" si="450"/>
        <v>0</v>
      </c>
      <c r="U986" s="173">
        <f t="shared" si="450"/>
        <v>0</v>
      </c>
      <c r="V986" s="174">
        <f t="shared" si="450"/>
        <v>0</v>
      </c>
      <c r="W986" s="54">
        <f>W457</f>
        <v>0</v>
      </c>
      <c r="Y986" s="478" t="s">
        <v>677</v>
      </c>
      <c r="Z986" s="456" t="s">
        <v>678</v>
      </c>
      <c r="AA986" s="488"/>
      <c r="AB986" s="489"/>
    </row>
    <row r="987" spans="1:28" x14ac:dyDescent="0.2">
      <c r="A987" s="340"/>
      <c r="B987" s="35"/>
      <c r="C987" s="33"/>
      <c r="D987" s="33"/>
      <c r="E987" s="34" t="s">
        <v>82</v>
      </c>
      <c r="F987" s="34"/>
      <c r="G987" s="76">
        <f t="shared" ref="G987:W987" si="451">SUBTOTAL(9,G988:G989)</f>
        <v>0</v>
      </c>
      <c r="H987" s="77">
        <f t="shared" si="451"/>
        <v>0</v>
      </c>
      <c r="I987" s="73">
        <f t="shared" si="451"/>
        <v>0</v>
      </c>
      <c r="J987" s="73">
        <f t="shared" si="451"/>
        <v>0</v>
      </c>
      <c r="K987" s="74">
        <f t="shared" si="451"/>
        <v>0</v>
      </c>
      <c r="L987" s="43">
        <f t="shared" si="451"/>
        <v>0</v>
      </c>
      <c r="M987" s="43">
        <f t="shared" si="451"/>
        <v>0</v>
      </c>
      <c r="N987" s="43">
        <f t="shared" si="451"/>
        <v>0</v>
      </c>
      <c r="O987" s="43">
        <f t="shared" si="451"/>
        <v>0</v>
      </c>
      <c r="P987" s="43">
        <f t="shared" si="451"/>
        <v>0</v>
      </c>
      <c r="Q987" s="43">
        <f t="shared" si="451"/>
        <v>0</v>
      </c>
      <c r="R987" s="43">
        <f t="shared" si="451"/>
        <v>0</v>
      </c>
      <c r="S987" s="43">
        <f t="shared" si="451"/>
        <v>0</v>
      </c>
      <c r="T987" s="43">
        <f t="shared" si="451"/>
        <v>0</v>
      </c>
      <c r="U987" s="43">
        <f t="shared" si="451"/>
        <v>0</v>
      </c>
      <c r="V987" s="46">
        <f t="shared" si="451"/>
        <v>0</v>
      </c>
      <c r="W987" s="42">
        <f t="shared" si="451"/>
        <v>0</v>
      </c>
      <c r="Y987" s="457" t="s">
        <v>675</v>
      </c>
      <c r="Z987" s="485"/>
      <c r="AA987" s="489"/>
      <c r="AB987" s="491"/>
    </row>
    <row r="988" spans="1:28" outlineLevel="1" x14ac:dyDescent="0.2">
      <c r="A988" s="340"/>
      <c r="B988" s="35"/>
      <c r="C988" s="33"/>
      <c r="D988" s="33"/>
      <c r="E988" s="34"/>
      <c r="F988" s="168" t="s">
        <v>83</v>
      </c>
      <c r="G988" s="181">
        <f>G459</f>
        <v>0</v>
      </c>
      <c r="H988" s="225">
        <f>G988*(1-VLOOKUP($F988,SHT,2,FALSE))+H459*(1-VLOOKUP($F988,SHT,2,FALSE))</f>
        <v>0</v>
      </c>
      <c r="I988" s="171">
        <f t="shared" ref="I988:V988" si="452">I459*(1-VLOOKUP($F988,SHT,2,FALSE))</f>
        <v>0</v>
      </c>
      <c r="J988" s="171">
        <f t="shared" si="452"/>
        <v>0</v>
      </c>
      <c r="K988" s="188">
        <f t="shared" si="452"/>
        <v>0</v>
      </c>
      <c r="L988" s="172">
        <f t="shared" si="452"/>
        <v>0</v>
      </c>
      <c r="M988" s="183">
        <f t="shared" si="452"/>
        <v>0</v>
      </c>
      <c r="N988" s="173">
        <f t="shared" si="452"/>
        <v>0</v>
      </c>
      <c r="O988" s="173">
        <f t="shared" si="452"/>
        <v>0</v>
      </c>
      <c r="P988" s="173">
        <f t="shared" si="452"/>
        <v>0</v>
      </c>
      <c r="Q988" s="173">
        <f t="shared" si="452"/>
        <v>0</v>
      </c>
      <c r="R988" s="173">
        <f t="shared" si="452"/>
        <v>0</v>
      </c>
      <c r="S988" s="173">
        <f t="shared" si="452"/>
        <v>0</v>
      </c>
      <c r="T988" s="170">
        <f t="shared" si="452"/>
        <v>0</v>
      </c>
      <c r="U988" s="173">
        <f t="shared" si="452"/>
        <v>0</v>
      </c>
      <c r="V988" s="174">
        <f t="shared" si="452"/>
        <v>0</v>
      </c>
      <c r="W988" s="54">
        <f>W459</f>
        <v>0</v>
      </c>
      <c r="Y988" s="478" t="s">
        <v>677</v>
      </c>
      <c r="Z988" s="456" t="s">
        <v>678</v>
      </c>
      <c r="AA988" s="488"/>
      <c r="AB988" s="456" t="s">
        <v>674</v>
      </c>
    </row>
    <row r="989" spans="1:28" outlineLevel="1" x14ac:dyDescent="0.2">
      <c r="A989" s="340"/>
      <c r="B989" s="35"/>
      <c r="C989" s="33"/>
      <c r="D989" s="33"/>
      <c r="E989" s="34"/>
      <c r="F989" s="168" t="s">
        <v>85</v>
      </c>
      <c r="G989" s="181">
        <f>G460</f>
        <v>0</v>
      </c>
      <c r="H989" s="225">
        <f>G989*(1-VLOOKUP($F989,SHT,2,FALSE))+H460*(1-VLOOKUP($F989,SHT,2,FALSE))</f>
        <v>0</v>
      </c>
      <c r="I989" s="171">
        <f t="shared" ref="I989:V989" si="453">I460*(1-VLOOKUP($F989,SHT,2,FALSE))</f>
        <v>0</v>
      </c>
      <c r="J989" s="171">
        <f t="shared" si="453"/>
        <v>0</v>
      </c>
      <c r="K989" s="188">
        <f t="shared" si="453"/>
        <v>0</v>
      </c>
      <c r="L989" s="172">
        <f t="shared" si="453"/>
        <v>0</v>
      </c>
      <c r="M989" s="183">
        <f t="shared" si="453"/>
        <v>0</v>
      </c>
      <c r="N989" s="173">
        <f t="shared" si="453"/>
        <v>0</v>
      </c>
      <c r="O989" s="173">
        <f t="shared" si="453"/>
        <v>0</v>
      </c>
      <c r="P989" s="173">
        <f t="shared" si="453"/>
        <v>0</v>
      </c>
      <c r="Q989" s="173">
        <f t="shared" si="453"/>
        <v>0</v>
      </c>
      <c r="R989" s="173">
        <f t="shared" si="453"/>
        <v>0</v>
      </c>
      <c r="S989" s="173">
        <f t="shared" si="453"/>
        <v>0</v>
      </c>
      <c r="T989" s="170">
        <f t="shared" si="453"/>
        <v>0</v>
      </c>
      <c r="U989" s="173">
        <f t="shared" si="453"/>
        <v>0</v>
      </c>
      <c r="V989" s="174">
        <f t="shared" si="453"/>
        <v>0</v>
      </c>
      <c r="W989" s="54">
        <f>W460</f>
        <v>0</v>
      </c>
      <c r="Y989" s="478" t="s">
        <v>677</v>
      </c>
      <c r="Z989" s="456" t="s">
        <v>678</v>
      </c>
      <c r="AA989" s="488"/>
      <c r="AB989" s="456" t="s">
        <v>674</v>
      </c>
    </row>
    <row r="990" spans="1:28" x14ac:dyDescent="0.2">
      <c r="A990" s="340"/>
      <c r="B990" s="35"/>
      <c r="C990" s="33"/>
      <c r="D990" s="33"/>
      <c r="E990" s="34" t="s">
        <v>87</v>
      </c>
      <c r="F990" s="34"/>
      <c r="G990" s="76">
        <f t="shared" ref="G990:W990" si="454">SUBTOTAL(9,G991:G993)</f>
        <v>0</v>
      </c>
      <c r="H990" s="77">
        <f t="shared" si="454"/>
        <v>0</v>
      </c>
      <c r="I990" s="73">
        <f t="shared" si="454"/>
        <v>0</v>
      </c>
      <c r="J990" s="73">
        <f t="shared" si="454"/>
        <v>0</v>
      </c>
      <c r="K990" s="74">
        <f t="shared" si="454"/>
        <v>0</v>
      </c>
      <c r="L990" s="43">
        <f t="shared" si="454"/>
        <v>0</v>
      </c>
      <c r="M990" s="43">
        <f t="shared" si="454"/>
        <v>0</v>
      </c>
      <c r="N990" s="43">
        <f t="shared" si="454"/>
        <v>0</v>
      </c>
      <c r="O990" s="43">
        <f t="shared" si="454"/>
        <v>0</v>
      </c>
      <c r="P990" s="43">
        <f t="shared" si="454"/>
        <v>0</v>
      </c>
      <c r="Q990" s="43">
        <f t="shared" si="454"/>
        <v>0</v>
      </c>
      <c r="R990" s="43">
        <f t="shared" si="454"/>
        <v>0</v>
      </c>
      <c r="S990" s="43">
        <f t="shared" si="454"/>
        <v>0</v>
      </c>
      <c r="T990" s="43">
        <f t="shared" si="454"/>
        <v>0</v>
      </c>
      <c r="U990" s="43">
        <f t="shared" si="454"/>
        <v>0</v>
      </c>
      <c r="V990" s="43">
        <f t="shared" si="454"/>
        <v>0</v>
      </c>
      <c r="W990" s="42">
        <f t="shared" si="454"/>
        <v>0</v>
      </c>
      <c r="Y990" s="457" t="s">
        <v>675</v>
      </c>
      <c r="Z990" s="485"/>
      <c r="AA990" s="489"/>
      <c r="AB990" s="491"/>
    </row>
    <row r="991" spans="1:28" outlineLevel="1" x14ac:dyDescent="0.2">
      <c r="A991" s="340"/>
      <c r="B991" s="35"/>
      <c r="C991" s="33"/>
      <c r="D991" s="33"/>
      <c r="E991" s="34"/>
      <c r="F991" s="168" t="s">
        <v>88</v>
      </c>
      <c r="G991" s="181">
        <f>G462</f>
        <v>0</v>
      </c>
      <c r="H991" s="225">
        <f>G991*(1-VLOOKUP($F991,SHT,2,FALSE))+H462*(1-VLOOKUP($F991,SHT,2,FALSE))</f>
        <v>0</v>
      </c>
      <c r="I991" s="171">
        <f t="shared" ref="I991:V991" si="455">I462*(1-VLOOKUP($F991,SHT,2,FALSE))</f>
        <v>0</v>
      </c>
      <c r="J991" s="171">
        <f t="shared" si="455"/>
        <v>0</v>
      </c>
      <c r="K991" s="188">
        <f t="shared" si="455"/>
        <v>0</v>
      </c>
      <c r="L991" s="172">
        <f t="shared" si="455"/>
        <v>0</v>
      </c>
      <c r="M991" s="183">
        <f t="shared" si="455"/>
        <v>0</v>
      </c>
      <c r="N991" s="173">
        <f t="shared" si="455"/>
        <v>0</v>
      </c>
      <c r="O991" s="173">
        <f t="shared" si="455"/>
        <v>0</v>
      </c>
      <c r="P991" s="173">
        <f t="shared" si="455"/>
        <v>0</v>
      </c>
      <c r="Q991" s="173">
        <f t="shared" si="455"/>
        <v>0</v>
      </c>
      <c r="R991" s="173">
        <f t="shared" si="455"/>
        <v>0</v>
      </c>
      <c r="S991" s="173">
        <f t="shared" si="455"/>
        <v>0</v>
      </c>
      <c r="T991" s="170">
        <f t="shared" si="455"/>
        <v>0</v>
      </c>
      <c r="U991" s="173">
        <f t="shared" si="455"/>
        <v>0</v>
      </c>
      <c r="V991" s="174">
        <f t="shared" si="455"/>
        <v>0</v>
      </c>
      <c r="W991" s="54">
        <f>W462</f>
        <v>0</v>
      </c>
      <c r="Y991" s="478" t="s">
        <v>677</v>
      </c>
      <c r="Z991" s="456" t="s">
        <v>678</v>
      </c>
      <c r="AA991" s="488"/>
      <c r="AB991" s="456" t="s">
        <v>674</v>
      </c>
    </row>
    <row r="992" spans="1:28" outlineLevel="1" x14ac:dyDescent="0.2">
      <c r="A992" s="340"/>
      <c r="B992" s="35"/>
      <c r="C992" s="33"/>
      <c r="D992" s="33"/>
      <c r="E992" s="34"/>
      <c r="F992" s="168" t="s">
        <v>90</v>
      </c>
      <c r="G992" s="181">
        <f>G463</f>
        <v>0</v>
      </c>
      <c r="H992" s="225">
        <f>G992*(1-VLOOKUP($F992,SHT,2,FALSE))+H463*(1-VLOOKUP($F992,SHT,2,FALSE))</f>
        <v>0</v>
      </c>
      <c r="I992" s="171">
        <f t="shared" ref="I992:V992" si="456">I463*(1-VLOOKUP($F992,SHT,2,FALSE))</f>
        <v>0</v>
      </c>
      <c r="J992" s="171">
        <f t="shared" si="456"/>
        <v>0</v>
      </c>
      <c r="K992" s="188">
        <f t="shared" si="456"/>
        <v>0</v>
      </c>
      <c r="L992" s="172">
        <f t="shared" si="456"/>
        <v>0</v>
      </c>
      <c r="M992" s="183">
        <f t="shared" si="456"/>
        <v>0</v>
      </c>
      <c r="N992" s="173">
        <f t="shared" si="456"/>
        <v>0</v>
      </c>
      <c r="O992" s="173">
        <f t="shared" si="456"/>
        <v>0</v>
      </c>
      <c r="P992" s="173">
        <f t="shared" si="456"/>
        <v>0</v>
      </c>
      <c r="Q992" s="173">
        <f t="shared" si="456"/>
        <v>0</v>
      </c>
      <c r="R992" s="173">
        <f t="shared" si="456"/>
        <v>0</v>
      </c>
      <c r="S992" s="173">
        <f t="shared" si="456"/>
        <v>0</v>
      </c>
      <c r="T992" s="170">
        <f t="shared" si="456"/>
        <v>0</v>
      </c>
      <c r="U992" s="173">
        <f t="shared" si="456"/>
        <v>0</v>
      </c>
      <c r="V992" s="174">
        <f t="shared" si="456"/>
        <v>0</v>
      </c>
      <c r="W992" s="54">
        <f>W463</f>
        <v>0</v>
      </c>
      <c r="Y992" s="478" t="s">
        <v>677</v>
      </c>
      <c r="Z992" s="456" t="s">
        <v>678</v>
      </c>
      <c r="AA992" s="488"/>
      <c r="AB992" s="456" t="s">
        <v>674</v>
      </c>
    </row>
    <row r="993" spans="1:28" outlineLevel="1" x14ac:dyDescent="0.2">
      <c r="A993" s="340"/>
      <c r="B993" s="35"/>
      <c r="C993" s="33"/>
      <c r="D993" s="33"/>
      <c r="E993" s="34"/>
      <c r="F993" s="168" t="s">
        <v>92</v>
      </c>
      <c r="G993" s="181">
        <f>G464</f>
        <v>0</v>
      </c>
      <c r="H993" s="225">
        <f>G993*(1-VLOOKUP($F993,SHT,2,FALSE))+H464*(1-VLOOKUP($F993,SHT,2,FALSE))</f>
        <v>0</v>
      </c>
      <c r="I993" s="171">
        <f t="shared" ref="I993:V993" si="457">I464*(1-VLOOKUP($F993,SHT,2,FALSE))</f>
        <v>0</v>
      </c>
      <c r="J993" s="171">
        <f t="shared" si="457"/>
        <v>0</v>
      </c>
      <c r="K993" s="188">
        <f t="shared" si="457"/>
        <v>0</v>
      </c>
      <c r="L993" s="172">
        <f t="shared" si="457"/>
        <v>0</v>
      </c>
      <c r="M993" s="183">
        <f t="shared" si="457"/>
        <v>0</v>
      </c>
      <c r="N993" s="173">
        <f t="shared" si="457"/>
        <v>0</v>
      </c>
      <c r="O993" s="173">
        <f t="shared" si="457"/>
        <v>0</v>
      </c>
      <c r="P993" s="173">
        <f t="shared" si="457"/>
        <v>0</v>
      </c>
      <c r="Q993" s="173">
        <f t="shared" si="457"/>
        <v>0</v>
      </c>
      <c r="R993" s="173">
        <f t="shared" si="457"/>
        <v>0</v>
      </c>
      <c r="S993" s="173">
        <f t="shared" si="457"/>
        <v>0</v>
      </c>
      <c r="T993" s="170">
        <f t="shared" si="457"/>
        <v>0</v>
      </c>
      <c r="U993" s="173">
        <f t="shared" si="457"/>
        <v>0</v>
      </c>
      <c r="V993" s="174">
        <f t="shared" si="457"/>
        <v>0</v>
      </c>
      <c r="W993" s="54">
        <f>W464</f>
        <v>0</v>
      </c>
      <c r="Y993" s="478" t="s">
        <v>677</v>
      </c>
      <c r="Z993" s="456" t="s">
        <v>678</v>
      </c>
      <c r="AA993" s="488"/>
      <c r="AB993" s="489"/>
    </row>
    <row r="994" spans="1:28" x14ac:dyDescent="0.2">
      <c r="A994" s="340"/>
      <c r="B994" s="35"/>
      <c r="C994" s="33"/>
      <c r="D994" s="33"/>
      <c r="E994" s="34" t="s">
        <v>94</v>
      </c>
      <c r="F994" s="34"/>
      <c r="G994" s="76">
        <f t="shared" ref="G994:W994" si="458">SUBTOTAL(9,G995:G995)</f>
        <v>0</v>
      </c>
      <c r="H994" s="77">
        <f t="shared" si="458"/>
        <v>0</v>
      </c>
      <c r="I994" s="73">
        <f t="shared" si="458"/>
        <v>0</v>
      </c>
      <c r="J994" s="73">
        <f t="shared" si="458"/>
        <v>0</v>
      </c>
      <c r="K994" s="74">
        <f t="shared" si="458"/>
        <v>0</v>
      </c>
      <c r="L994" s="43">
        <f t="shared" si="458"/>
        <v>0</v>
      </c>
      <c r="M994" s="43">
        <f t="shared" si="458"/>
        <v>0</v>
      </c>
      <c r="N994" s="43">
        <f t="shared" si="458"/>
        <v>0</v>
      </c>
      <c r="O994" s="43">
        <f t="shared" si="458"/>
        <v>0</v>
      </c>
      <c r="P994" s="43">
        <f t="shared" si="458"/>
        <v>0</v>
      </c>
      <c r="Q994" s="43">
        <f t="shared" si="458"/>
        <v>0</v>
      </c>
      <c r="R994" s="43">
        <f t="shared" si="458"/>
        <v>0</v>
      </c>
      <c r="S994" s="43">
        <f t="shared" si="458"/>
        <v>0</v>
      </c>
      <c r="T994" s="43">
        <f t="shared" si="458"/>
        <v>0</v>
      </c>
      <c r="U994" s="43">
        <f t="shared" si="458"/>
        <v>0</v>
      </c>
      <c r="V994" s="46">
        <f t="shared" si="458"/>
        <v>0</v>
      </c>
      <c r="W994" s="42">
        <f t="shared" si="458"/>
        <v>0</v>
      </c>
      <c r="Y994" s="457" t="s">
        <v>675</v>
      </c>
      <c r="Z994" s="485"/>
      <c r="AA994" s="489"/>
      <c r="AB994" s="489"/>
    </row>
    <row r="995" spans="1:28" outlineLevel="1" x14ac:dyDescent="0.2">
      <c r="A995" s="340"/>
      <c r="B995" s="35"/>
      <c r="C995" s="33"/>
      <c r="D995" s="33"/>
      <c r="E995" s="34"/>
      <c r="F995" s="168" t="s">
        <v>94</v>
      </c>
      <c r="G995" s="181">
        <f>G466</f>
        <v>0</v>
      </c>
      <c r="H995" s="225">
        <f>G995*(1-VLOOKUP($F995,SHT,2,FALSE))+H466*(1-VLOOKUP($F995,SHT,2,FALSE))</f>
        <v>0</v>
      </c>
      <c r="I995" s="171">
        <f t="shared" ref="I995:V995" si="459">I466*(1-VLOOKUP($F995,SHT,2,FALSE))</f>
        <v>0</v>
      </c>
      <c r="J995" s="171">
        <f t="shared" si="459"/>
        <v>0</v>
      </c>
      <c r="K995" s="188">
        <f t="shared" si="459"/>
        <v>0</v>
      </c>
      <c r="L995" s="172">
        <f t="shared" si="459"/>
        <v>0</v>
      </c>
      <c r="M995" s="183">
        <f t="shared" si="459"/>
        <v>0</v>
      </c>
      <c r="N995" s="173">
        <f t="shared" si="459"/>
        <v>0</v>
      </c>
      <c r="O995" s="173">
        <f t="shared" si="459"/>
        <v>0</v>
      </c>
      <c r="P995" s="173">
        <f t="shared" si="459"/>
        <v>0</v>
      </c>
      <c r="Q995" s="173">
        <f t="shared" si="459"/>
        <v>0</v>
      </c>
      <c r="R995" s="173">
        <f t="shared" si="459"/>
        <v>0</v>
      </c>
      <c r="S995" s="173">
        <f t="shared" si="459"/>
        <v>0</v>
      </c>
      <c r="T995" s="170">
        <f t="shared" si="459"/>
        <v>0</v>
      </c>
      <c r="U995" s="173">
        <f t="shared" si="459"/>
        <v>0</v>
      </c>
      <c r="V995" s="174">
        <f t="shared" si="459"/>
        <v>0</v>
      </c>
      <c r="W995" s="54">
        <f>W466</f>
        <v>0</v>
      </c>
      <c r="Y995" s="478" t="s">
        <v>677</v>
      </c>
      <c r="Z995" s="456" t="s">
        <v>678</v>
      </c>
      <c r="AA995" s="488"/>
      <c r="AB995" s="489"/>
    </row>
    <row r="996" spans="1:28" x14ac:dyDescent="0.2">
      <c r="A996" s="340"/>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6"/>
      <c r="Z996" s="487"/>
      <c r="AA996" s="489"/>
      <c r="AB996" s="489"/>
    </row>
    <row r="997" spans="1:28" x14ac:dyDescent="0.2">
      <c r="A997" s="340"/>
      <c r="B997" s="35"/>
      <c r="C997" s="33"/>
      <c r="D997" s="33"/>
      <c r="E997" s="34" t="s">
        <v>97</v>
      </c>
      <c r="F997" s="34"/>
      <c r="G997" s="76">
        <f t="shared" ref="G997:W997" si="460">SUBTOTAL(9,G998:G999)</f>
        <v>0</v>
      </c>
      <c r="H997" s="77">
        <f t="shared" si="460"/>
        <v>0</v>
      </c>
      <c r="I997" s="73">
        <f t="shared" si="460"/>
        <v>0</v>
      </c>
      <c r="J997" s="73">
        <f t="shared" si="460"/>
        <v>0</v>
      </c>
      <c r="K997" s="74">
        <f t="shared" si="460"/>
        <v>0</v>
      </c>
      <c r="L997" s="43">
        <f t="shared" si="460"/>
        <v>0</v>
      </c>
      <c r="M997" s="43">
        <f t="shared" si="460"/>
        <v>0</v>
      </c>
      <c r="N997" s="43">
        <f t="shared" si="460"/>
        <v>0</v>
      </c>
      <c r="O997" s="43">
        <f t="shared" si="460"/>
        <v>0</v>
      </c>
      <c r="P997" s="43">
        <f t="shared" si="460"/>
        <v>0</v>
      </c>
      <c r="Q997" s="43">
        <f t="shared" si="460"/>
        <v>0</v>
      </c>
      <c r="R997" s="43">
        <f t="shared" si="460"/>
        <v>0</v>
      </c>
      <c r="S997" s="43">
        <f t="shared" si="460"/>
        <v>0</v>
      </c>
      <c r="T997" s="43">
        <f t="shared" si="460"/>
        <v>0</v>
      </c>
      <c r="U997" s="43">
        <f t="shared" si="460"/>
        <v>0</v>
      </c>
      <c r="V997" s="46">
        <f t="shared" si="460"/>
        <v>0</v>
      </c>
      <c r="W997" s="42">
        <f t="shared" si="460"/>
        <v>0</v>
      </c>
      <c r="Y997" s="457" t="s">
        <v>675</v>
      </c>
      <c r="Z997" s="491"/>
      <c r="AA997" s="489"/>
      <c r="AB997" s="489"/>
    </row>
    <row r="998" spans="1:28" outlineLevel="1" x14ac:dyDescent="0.2">
      <c r="A998" s="340"/>
      <c r="B998" s="35"/>
      <c r="C998" s="33"/>
      <c r="D998" s="33"/>
      <c r="E998" s="34"/>
      <c r="F998" s="168" t="s">
        <v>98</v>
      </c>
      <c r="G998" s="181">
        <f>G469</f>
        <v>0</v>
      </c>
      <c r="H998" s="225">
        <f>G998*(1-VLOOKUP($F998,SHT,2,FALSE))+H469*(1-VLOOKUP($F998,SHT,2,FALSE))</f>
        <v>0</v>
      </c>
      <c r="I998" s="171">
        <f t="shared" ref="I998:V998" si="461">I469*(1-VLOOKUP($F998,SHT,2,FALSE))</f>
        <v>0</v>
      </c>
      <c r="J998" s="171">
        <f t="shared" si="461"/>
        <v>0</v>
      </c>
      <c r="K998" s="188">
        <f t="shared" si="461"/>
        <v>0</v>
      </c>
      <c r="L998" s="172">
        <f t="shared" si="461"/>
        <v>0</v>
      </c>
      <c r="M998" s="183">
        <f t="shared" si="461"/>
        <v>0</v>
      </c>
      <c r="N998" s="173">
        <f t="shared" si="461"/>
        <v>0</v>
      </c>
      <c r="O998" s="173">
        <f t="shared" si="461"/>
        <v>0</v>
      </c>
      <c r="P998" s="173">
        <f t="shared" si="461"/>
        <v>0</v>
      </c>
      <c r="Q998" s="173">
        <f t="shared" si="461"/>
        <v>0</v>
      </c>
      <c r="R998" s="173">
        <f t="shared" si="461"/>
        <v>0</v>
      </c>
      <c r="S998" s="173">
        <f t="shared" si="461"/>
        <v>0</v>
      </c>
      <c r="T998" s="170">
        <f t="shared" si="461"/>
        <v>0</v>
      </c>
      <c r="U998" s="173">
        <f t="shared" si="461"/>
        <v>0</v>
      </c>
      <c r="V998" s="174">
        <f t="shared" si="461"/>
        <v>0</v>
      </c>
      <c r="W998" s="54">
        <f>W469</f>
        <v>0</v>
      </c>
      <c r="Y998" s="478" t="s">
        <v>677</v>
      </c>
      <c r="Z998" s="456" t="s">
        <v>678</v>
      </c>
      <c r="AA998" s="488"/>
      <c r="AB998" s="491"/>
    </row>
    <row r="999" spans="1:28" outlineLevel="1" x14ac:dyDescent="0.2">
      <c r="A999" s="340"/>
      <c r="B999" s="35"/>
      <c r="C999" s="33"/>
      <c r="D999" s="33"/>
      <c r="E999" s="34"/>
      <c r="F999" s="168" t="s">
        <v>100</v>
      </c>
      <c r="G999" s="181">
        <f>G470</f>
        <v>0</v>
      </c>
      <c r="H999" s="225">
        <f>G999*(1-VLOOKUP($F999,SHT,2,FALSE))+H470*(1-VLOOKUP($F999,SHT,2,FALSE))</f>
        <v>0</v>
      </c>
      <c r="I999" s="171">
        <f t="shared" ref="I999:V999" si="462">I470*(1-VLOOKUP($F999,SHT,2,FALSE))</f>
        <v>0</v>
      </c>
      <c r="J999" s="171">
        <f t="shared" si="462"/>
        <v>0</v>
      </c>
      <c r="K999" s="188">
        <f t="shared" si="462"/>
        <v>0</v>
      </c>
      <c r="L999" s="172">
        <f t="shared" si="462"/>
        <v>0</v>
      </c>
      <c r="M999" s="183">
        <f t="shared" si="462"/>
        <v>0</v>
      </c>
      <c r="N999" s="173">
        <f t="shared" si="462"/>
        <v>0</v>
      </c>
      <c r="O999" s="173">
        <f t="shared" si="462"/>
        <v>0</v>
      </c>
      <c r="P999" s="173">
        <f t="shared" si="462"/>
        <v>0</v>
      </c>
      <c r="Q999" s="173">
        <f t="shared" si="462"/>
        <v>0</v>
      </c>
      <c r="R999" s="173">
        <f t="shared" si="462"/>
        <v>0</v>
      </c>
      <c r="S999" s="173">
        <f t="shared" si="462"/>
        <v>0</v>
      </c>
      <c r="T999" s="170">
        <f t="shared" si="462"/>
        <v>0</v>
      </c>
      <c r="U999" s="173">
        <f t="shared" si="462"/>
        <v>0</v>
      </c>
      <c r="V999" s="174">
        <f t="shared" si="462"/>
        <v>0</v>
      </c>
      <c r="W999" s="54">
        <f>W470</f>
        <v>0</v>
      </c>
      <c r="Y999" s="478" t="s">
        <v>677</v>
      </c>
      <c r="Z999" s="456" t="s">
        <v>678</v>
      </c>
      <c r="AA999" s="488"/>
      <c r="AB999" s="456" t="s">
        <v>674</v>
      </c>
    </row>
    <row r="1000" spans="1:28" x14ac:dyDescent="0.2">
      <c r="A1000" s="340"/>
      <c r="B1000" s="35"/>
      <c r="C1000" s="33"/>
      <c r="D1000" s="33"/>
      <c r="E1000" s="34" t="s">
        <v>102</v>
      </c>
      <c r="F1000" s="34"/>
      <c r="G1000" s="76">
        <f t="shared" ref="G1000:W1000" si="463">SUBTOTAL(9,G1001:G1002)</f>
        <v>0</v>
      </c>
      <c r="H1000" s="77">
        <f t="shared" si="463"/>
        <v>0</v>
      </c>
      <c r="I1000" s="73">
        <f t="shared" si="463"/>
        <v>0</v>
      </c>
      <c r="J1000" s="73">
        <f t="shared" si="463"/>
        <v>0</v>
      </c>
      <c r="K1000" s="74">
        <f t="shared" si="463"/>
        <v>0</v>
      </c>
      <c r="L1000" s="43">
        <f t="shared" si="463"/>
        <v>0</v>
      </c>
      <c r="M1000" s="43">
        <f t="shared" si="463"/>
        <v>0</v>
      </c>
      <c r="N1000" s="43">
        <f t="shared" si="463"/>
        <v>0</v>
      </c>
      <c r="O1000" s="43">
        <f t="shared" si="463"/>
        <v>0</v>
      </c>
      <c r="P1000" s="43">
        <f t="shared" si="463"/>
        <v>0</v>
      </c>
      <c r="Q1000" s="43">
        <f t="shared" si="463"/>
        <v>0</v>
      </c>
      <c r="R1000" s="43">
        <f t="shared" si="463"/>
        <v>0</v>
      </c>
      <c r="S1000" s="43">
        <f t="shared" si="463"/>
        <v>0</v>
      </c>
      <c r="T1000" s="43">
        <f t="shared" si="463"/>
        <v>0</v>
      </c>
      <c r="U1000" s="43">
        <f t="shared" si="463"/>
        <v>0</v>
      </c>
      <c r="V1000" s="46">
        <f t="shared" si="463"/>
        <v>0</v>
      </c>
      <c r="W1000" s="42">
        <f t="shared" si="463"/>
        <v>0</v>
      </c>
      <c r="Y1000" s="457" t="s">
        <v>675</v>
      </c>
      <c r="Z1000" s="485"/>
      <c r="AA1000" s="489"/>
      <c r="AB1000" s="489"/>
    </row>
    <row r="1001" spans="1:28" outlineLevel="1" x14ac:dyDescent="0.2">
      <c r="A1001" s="340"/>
      <c r="B1001" s="35"/>
      <c r="C1001" s="33"/>
      <c r="D1001" s="33"/>
      <c r="E1001" s="34"/>
      <c r="F1001" s="168" t="s">
        <v>103</v>
      </c>
      <c r="G1001" s="181">
        <f>G472</f>
        <v>0</v>
      </c>
      <c r="H1001" s="225">
        <f>G1001*(1-VLOOKUP($F1001,SHT,2,FALSE))+H472*(1-VLOOKUP($F1001,SHT,2,FALSE))</f>
        <v>0</v>
      </c>
      <c r="I1001" s="171">
        <f t="shared" ref="I1001:V1001" si="464">I472*(1-VLOOKUP($F1001,SHT,2,FALSE))</f>
        <v>0</v>
      </c>
      <c r="J1001" s="171">
        <f t="shared" si="464"/>
        <v>0</v>
      </c>
      <c r="K1001" s="188">
        <f t="shared" si="464"/>
        <v>0</v>
      </c>
      <c r="L1001" s="172">
        <f t="shared" si="464"/>
        <v>0</v>
      </c>
      <c r="M1001" s="183">
        <f t="shared" si="464"/>
        <v>0</v>
      </c>
      <c r="N1001" s="173">
        <f t="shared" si="464"/>
        <v>0</v>
      </c>
      <c r="O1001" s="173">
        <f t="shared" si="464"/>
        <v>0</v>
      </c>
      <c r="P1001" s="173">
        <f t="shared" si="464"/>
        <v>0</v>
      </c>
      <c r="Q1001" s="173">
        <f t="shared" si="464"/>
        <v>0</v>
      </c>
      <c r="R1001" s="173">
        <f t="shared" si="464"/>
        <v>0</v>
      </c>
      <c r="S1001" s="173">
        <f t="shared" si="464"/>
        <v>0</v>
      </c>
      <c r="T1001" s="170">
        <f t="shared" si="464"/>
        <v>0</v>
      </c>
      <c r="U1001" s="173">
        <f t="shared" si="464"/>
        <v>0</v>
      </c>
      <c r="V1001" s="174">
        <f t="shared" si="464"/>
        <v>0</v>
      </c>
      <c r="W1001" s="54">
        <f>W472</f>
        <v>0</v>
      </c>
      <c r="Y1001" s="478" t="s">
        <v>677</v>
      </c>
      <c r="Z1001" s="456" t="s">
        <v>678</v>
      </c>
      <c r="AA1001" s="488"/>
      <c r="AB1001" s="491"/>
    </row>
    <row r="1002" spans="1:28" outlineLevel="1" x14ac:dyDescent="0.2">
      <c r="A1002" s="340"/>
      <c r="B1002" s="35"/>
      <c r="C1002" s="33"/>
      <c r="D1002" s="33"/>
      <c r="E1002" s="34"/>
      <c r="F1002" s="168" t="s">
        <v>105</v>
      </c>
      <c r="G1002" s="181">
        <f>G473</f>
        <v>0</v>
      </c>
      <c r="H1002" s="225">
        <f>G1002*(1-VLOOKUP($F1002,SHT,2,FALSE))+H473*(1-VLOOKUP($F1002,SHT,2,FALSE))</f>
        <v>0</v>
      </c>
      <c r="I1002" s="171">
        <f t="shared" ref="I1002:V1002" si="465">I473*(1-VLOOKUP($F1002,SHT,2,FALSE))</f>
        <v>0</v>
      </c>
      <c r="J1002" s="171">
        <f t="shared" si="465"/>
        <v>0</v>
      </c>
      <c r="K1002" s="188">
        <f t="shared" si="465"/>
        <v>0</v>
      </c>
      <c r="L1002" s="172">
        <f t="shared" si="465"/>
        <v>0</v>
      </c>
      <c r="M1002" s="183">
        <f t="shared" si="465"/>
        <v>0</v>
      </c>
      <c r="N1002" s="173">
        <f t="shared" si="465"/>
        <v>0</v>
      </c>
      <c r="O1002" s="173">
        <f t="shared" si="465"/>
        <v>0</v>
      </c>
      <c r="P1002" s="173">
        <f t="shared" si="465"/>
        <v>0</v>
      </c>
      <c r="Q1002" s="173">
        <f t="shared" si="465"/>
        <v>0</v>
      </c>
      <c r="R1002" s="173">
        <f t="shared" si="465"/>
        <v>0</v>
      </c>
      <c r="S1002" s="173">
        <f t="shared" si="465"/>
        <v>0</v>
      </c>
      <c r="T1002" s="170">
        <f t="shared" si="465"/>
        <v>0</v>
      </c>
      <c r="U1002" s="173">
        <f t="shared" si="465"/>
        <v>0</v>
      </c>
      <c r="V1002" s="174">
        <f t="shared" si="465"/>
        <v>0</v>
      </c>
      <c r="W1002" s="54">
        <f>W473</f>
        <v>0</v>
      </c>
      <c r="Y1002" s="478" t="s">
        <v>677</v>
      </c>
      <c r="Z1002" s="456" t="s">
        <v>678</v>
      </c>
      <c r="AA1002" s="488"/>
      <c r="AB1002" s="456" t="s">
        <v>674</v>
      </c>
    </row>
    <row r="1003" spans="1:28" x14ac:dyDescent="0.2">
      <c r="A1003" s="340"/>
      <c r="B1003" s="35"/>
      <c r="C1003" s="33"/>
      <c r="D1003" s="33"/>
      <c r="E1003" s="34" t="s">
        <v>107</v>
      </c>
      <c r="F1003" s="34"/>
      <c r="G1003" s="76">
        <f t="shared" ref="G1003:W1003" si="466">SUBTOTAL(9,G1004:G1004)</f>
        <v>0</v>
      </c>
      <c r="H1003" s="77">
        <f t="shared" si="466"/>
        <v>0</v>
      </c>
      <c r="I1003" s="73">
        <f t="shared" si="466"/>
        <v>0</v>
      </c>
      <c r="J1003" s="73">
        <f t="shared" si="466"/>
        <v>0</v>
      </c>
      <c r="K1003" s="74">
        <f t="shared" si="466"/>
        <v>0</v>
      </c>
      <c r="L1003" s="43">
        <f t="shared" si="466"/>
        <v>0</v>
      </c>
      <c r="M1003" s="43">
        <f t="shared" si="466"/>
        <v>0</v>
      </c>
      <c r="N1003" s="43">
        <f t="shared" si="466"/>
        <v>0</v>
      </c>
      <c r="O1003" s="43">
        <f t="shared" si="466"/>
        <v>0</v>
      </c>
      <c r="P1003" s="43">
        <f t="shared" si="466"/>
        <v>0</v>
      </c>
      <c r="Q1003" s="43">
        <f t="shared" si="466"/>
        <v>0</v>
      </c>
      <c r="R1003" s="43">
        <f t="shared" si="466"/>
        <v>0</v>
      </c>
      <c r="S1003" s="43">
        <f t="shared" si="466"/>
        <v>0</v>
      </c>
      <c r="T1003" s="43">
        <f t="shared" si="466"/>
        <v>0</v>
      </c>
      <c r="U1003" s="43">
        <f t="shared" si="466"/>
        <v>0</v>
      </c>
      <c r="V1003" s="46">
        <f t="shared" si="466"/>
        <v>0</v>
      </c>
      <c r="W1003" s="42">
        <f t="shared" si="466"/>
        <v>0</v>
      </c>
      <c r="Y1003" s="457" t="s">
        <v>675</v>
      </c>
      <c r="Z1003" s="485"/>
      <c r="AA1003" s="489"/>
      <c r="AB1003" s="489"/>
    </row>
    <row r="1004" spans="1:28" outlineLevel="1" x14ac:dyDescent="0.2">
      <c r="A1004" s="340"/>
      <c r="B1004" s="35"/>
      <c r="C1004" s="33"/>
      <c r="D1004" s="33"/>
      <c r="E1004" s="34"/>
      <c r="F1004" s="168" t="s">
        <v>107</v>
      </c>
      <c r="G1004" s="181">
        <f>G475</f>
        <v>0</v>
      </c>
      <c r="H1004" s="225">
        <f>G1004*(1-VLOOKUP($F1004,SHT,2,FALSE))+H475*(1-VLOOKUP($F1004,SHT,2,FALSE))</f>
        <v>0</v>
      </c>
      <c r="I1004" s="171">
        <f t="shared" ref="I1004:V1004" si="467">I475*(1-VLOOKUP($F1004,SHT,2,FALSE))</f>
        <v>0</v>
      </c>
      <c r="J1004" s="171">
        <f t="shared" si="467"/>
        <v>0</v>
      </c>
      <c r="K1004" s="188">
        <f t="shared" si="467"/>
        <v>0</v>
      </c>
      <c r="L1004" s="172">
        <f t="shared" si="467"/>
        <v>0</v>
      </c>
      <c r="M1004" s="183">
        <f t="shared" si="467"/>
        <v>0</v>
      </c>
      <c r="N1004" s="173">
        <f t="shared" si="467"/>
        <v>0</v>
      </c>
      <c r="O1004" s="173">
        <f t="shared" si="467"/>
        <v>0</v>
      </c>
      <c r="P1004" s="173">
        <f t="shared" si="467"/>
        <v>0</v>
      </c>
      <c r="Q1004" s="173">
        <f t="shared" si="467"/>
        <v>0</v>
      </c>
      <c r="R1004" s="173">
        <f t="shared" si="467"/>
        <v>0</v>
      </c>
      <c r="S1004" s="173">
        <f t="shared" si="467"/>
        <v>0</v>
      </c>
      <c r="T1004" s="170">
        <f t="shared" si="467"/>
        <v>0</v>
      </c>
      <c r="U1004" s="173">
        <f t="shared" si="467"/>
        <v>0</v>
      </c>
      <c r="V1004" s="174">
        <f t="shared" si="467"/>
        <v>0</v>
      </c>
      <c r="W1004" s="54">
        <f>W475</f>
        <v>0</v>
      </c>
      <c r="Y1004" s="478" t="s">
        <v>677</v>
      </c>
      <c r="Z1004" s="456" t="s">
        <v>678</v>
      </c>
      <c r="AA1004" s="488"/>
      <c r="AB1004" s="489"/>
    </row>
    <row r="1005" spans="1:28" x14ac:dyDescent="0.2">
      <c r="A1005" s="340"/>
      <c r="B1005" s="35"/>
      <c r="C1005" s="33"/>
      <c r="D1005" s="33" t="s">
        <v>109</v>
      </c>
      <c r="E1005" s="34"/>
      <c r="F1005" s="34"/>
      <c r="G1005" s="76">
        <f>SUBTOTAL(9,G1006:G1008)</f>
        <v>0</v>
      </c>
      <c r="H1005" s="77"/>
      <c r="I1005" s="73"/>
      <c r="J1005" s="73"/>
      <c r="K1005" s="74">
        <f t="shared" ref="K1005:W1005" si="468">SUBTOTAL(9,K1006:K1008)</f>
        <v>0</v>
      </c>
      <c r="L1005" s="43">
        <f t="shared" si="468"/>
        <v>0</v>
      </c>
      <c r="M1005" s="43">
        <f t="shared" si="468"/>
        <v>0</v>
      </c>
      <c r="N1005" s="43">
        <f t="shared" si="468"/>
        <v>0</v>
      </c>
      <c r="O1005" s="43">
        <f t="shared" si="468"/>
        <v>0</v>
      </c>
      <c r="P1005" s="43">
        <f t="shared" si="468"/>
        <v>0</v>
      </c>
      <c r="Q1005" s="43">
        <f t="shared" si="468"/>
        <v>0</v>
      </c>
      <c r="R1005" s="43">
        <f t="shared" si="468"/>
        <v>0</v>
      </c>
      <c r="S1005" s="43">
        <f t="shared" si="468"/>
        <v>0</v>
      </c>
      <c r="T1005" s="43">
        <f t="shared" si="468"/>
        <v>0</v>
      </c>
      <c r="U1005" s="43">
        <f t="shared" si="468"/>
        <v>0</v>
      </c>
      <c r="V1005" s="43">
        <f t="shared" si="468"/>
        <v>0</v>
      </c>
      <c r="W1005" s="42">
        <f t="shared" si="468"/>
        <v>0</v>
      </c>
      <c r="Y1005" s="457" t="s">
        <v>675</v>
      </c>
      <c r="Z1005" s="485"/>
      <c r="AA1005" s="489"/>
      <c r="AB1005" s="489"/>
    </row>
    <row r="1006" spans="1:28" outlineLevel="1" x14ac:dyDescent="0.2">
      <c r="A1006" s="340"/>
      <c r="B1006" s="35"/>
      <c r="C1006" s="33"/>
      <c r="D1006" s="33"/>
      <c r="E1006" s="34"/>
      <c r="F1006" s="168" t="s">
        <v>110</v>
      </c>
      <c r="G1006" s="181">
        <f>G477</f>
        <v>0</v>
      </c>
      <c r="H1006" s="77"/>
      <c r="I1006" s="73"/>
      <c r="J1006" s="73"/>
      <c r="K1006" s="188">
        <f>($G1006+SUM($H477:K477))*VLOOKUP($F1006,EIT,2,FALSE)</f>
        <v>0</v>
      </c>
      <c r="L1006" s="172">
        <f t="shared" ref="L1006:V1006" si="469">L477*VLOOKUP($F1006,EIT,2,FALSE)</f>
        <v>0</v>
      </c>
      <c r="M1006" s="183">
        <f t="shared" si="469"/>
        <v>0</v>
      </c>
      <c r="N1006" s="173">
        <f t="shared" si="469"/>
        <v>0</v>
      </c>
      <c r="O1006" s="173">
        <f t="shared" si="469"/>
        <v>0</v>
      </c>
      <c r="P1006" s="173">
        <f t="shared" si="469"/>
        <v>0</v>
      </c>
      <c r="Q1006" s="173">
        <f t="shared" si="469"/>
        <v>0</v>
      </c>
      <c r="R1006" s="173">
        <f t="shared" si="469"/>
        <v>0</v>
      </c>
      <c r="S1006" s="173">
        <f t="shared" si="469"/>
        <v>0</v>
      </c>
      <c r="T1006" s="173">
        <f t="shared" si="469"/>
        <v>0</v>
      </c>
      <c r="U1006" s="173">
        <f t="shared" si="469"/>
        <v>0</v>
      </c>
      <c r="V1006" s="174">
        <f t="shared" si="469"/>
        <v>0</v>
      </c>
      <c r="W1006" s="54">
        <f>W477</f>
        <v>0</v>
      </c>
      <c r="Y1006" s="473" t="s">
        <v>699</v>
      </c>
      <c r="Z1006" s="456" t="s">
        <v>680</v>
      </c>
      <c r="AA1006" s="488"/>
      <c r="AB1006" s="489"/>
    </row>
    <row r="1007" spans="1:28" outlineLevel="1" x14ac:dyDescent="0.2">
      <c r="A1007" s="340"/>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70">O478*(VLOOKUP($F1007,EIT,3,FALSE)+VLOOKUP($F1007,EIT,4,FALSE)+VLOOKUP($F1007,EIT,5,FALSE))</f>
        <v>0</v>
      </c>
      <c r="P1007" s="173">
        <f t="shared" si="470"/>
        <v>0</v>
      </c>
      <c r="Q1007" s="173">
        <f t="shared" si="470"/>
        <v>0</v>
      </c>
      <c r="R1007" s="173">
        <f t="shared" si="470"/>
        <v>0</v>
      </c>
      <c r="S1007" s="173">
        <f t="shared" si="470"/>
        <v>0</v>
      </c>
      <c r="T1007" s="173">
        <f t="shared" si="470"/>
        <v>0</v>
      </c>
      <c r="U1007" s="173">
        <f t="shared" si="470"/>
        <v>0</v>
      </c>
      <c r="V1007" s="174">
        <f t="shared" si="470"/>
        <v>0</v>
      </c>
      <c r="W1007" s="54">
        <f>W478</f>
        <v>0</v>
      </c>
      <c r="Y1007" s="471" t="s">
        <v>700</v>
      </c>
      <c r="Z1007" s="456" t="s">
        <v>680</v>
      </c>
      <c r="AA1007" s="488"/>
      <c r="AB1007" s="489"/>
    </row>
    <row r="1008" spans="1:28" outlineLevel="1" x14ac:dyDescent="0.2">
      <c r="A1008" s="340"/>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5" t="s">
        <v>682</v>
      </c>
      <c r="Z1008" s="456" t="s">
        <v>192</v>
      </c>
      <c r="AA1008" s="488"/>
      <c r="AB1008" s="489"/>
    </row>
    <row r="1009" spans="1:28" x14ac:dyDescent="0.2">
      <c r="A1009" s="340"/>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5"/>
      <c r="Y1009" s="457" t="s">
        <v>675</v>
      </c>
      <c r="Z1009" s="485"/>
      <c r="AA1009" s="489"/>
      <c r="AB1009" s="489"/>
    </row>
    <row r="1010" spans="1:28" outlineLevel="1" x14ac:dyDescent="0.2">
      <c r="A1010" s="340"/>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5" t="s">
        <v>682</v>
      </c>
      <c r="Z1010" s="456" t="s">
        <v>192</v>
      </c>
      <c r="AA1010" s="488"/>
      <c r="AB1010" s="489"/>
    </row>
    <row r="1011" spans="1:28" outlineLevel="1" x14ac:dyDescent="0.2">
      <c r="A1011" s="340"/>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5" t="s">
        <v>682</v>
      </c>
      <c r="Z1011" s="456" t="s">
        <v>192</v>
      </c>
      <c r="AA1011" s="488"/>
      <c r="AB1011" s="489"/>
    </row>
    <row r="1012" spans="1:28" outlineLevel="1" x14ac:dyDescent="0.2">
      <c r="A1012" s="340"/>
      <c r="B1012" s="35"/>
      <c r="C1012" s="34"/>
      <c r="D1012" s="33"/>
      <c r="E1012" s="71"/>
      <c r="F1012" s="34"/>
      <c r="G1012" s="504"/>
      <c r="H1012" s="77"/>
      <c r="I1012" s="73"/>
      <c r="J1012" s="73"/>
      <c r="K1012" s="74"/>
      <c r="L1012" s="43"/>
      <c r="M1012" s="43"/>
      <c r="N1012" s="43"/>
      <c r="O1012" s="43"/>
      <c r="P1012" s="43"/>
      <c r="Q1012" s="43"/>
      <c r="R1012" s="43"/>
      <c r="S1012" s="43"/>
      <c r="T1012" s="43"/>
      <c r="U1012" s="43"/>
      <c r="V1012" s="43"/>
      <c r="W1012" s="42"/>
      <c r="Y1012" s="487"/>
      <c r="Z1012" s="487"/>
      <c r="AA1012" s="489"/>
      <c r="AB1012" s="489"/>
    </row>
    <row r="1013" spans="1:28" outlineLevel="1" x14ac:dyDescent="0.2">
      <c r="A1013" s="340"/>
      <c r="B1013" s="35"/>
      <c r="C1013" s="33" t="s">
        <v>641</v>
      </c>
      <c r="D1013" s="33"/>
      <c r="E1013" s="71"/>
      <c r="F1013" s="34"/>
      <c r="G1013" s="504">
        <f>SUBTOTAL(9,G1014:G1016)</f>
        <v>0</v>
      </c>
      <c r="H1013" s="77">
        <f t="shared" ref="H1013:W1013" si="471">SUBTOTAL(9,H1014:H1016)</f>
        <v>0</v>
      </c>
      <c r="I1013" s="73">
        <f t="shared" si="471"/>
        <v>0</v>
      </c>
      <c r="J1013" s="73">
        <f t="shared" si="471"/>
        <v>0</v>
      </c>
      <c r="K1013" s="74">
        <f t="shared" si="471"/>
        <v>0</v>
      </c>
      <c r="L1013" s="43">
        <f t="shared" si="471"/>
        <v>0</v>
      </c>
      <c r="M1013" s="43">
        <f t="shared" si="471"/>
        <v>0</v>
      </c>
      <c r="N1013" s="43">
        <f t="shared" si="471"/>
        <v>0</v>
      </c>
      <c r="O1013" s="43">
        <f t="shared" si="471"/>
        <v>0</v>
      </c>
      <c r="P1013" s="43">
        <f t="shared" si="471"/>
        <v>0</v>
      </c>
      <c r="Q1013" s="43">
        <f t="shared" si="471"/>
        <v>0</v>
      </c>
      <c r="R1013" s="43">
        <f t="shared" si="471"/>
        <v>0</v>
      </c>
      <c r="S1013" s="43">
        <f t="shared" si="471"/>
        <v>0</v>
      </c>
      <c r="T1013" s="43">
        <f t="shared" si="471"/>
        <v>0</v>
      </c>
      <c r="U1013" s="43">
        <f t="shared" si="471"/>
        <v>0</v>
      </c>
      <c r="V1013" s="43">
        <f t="shared" si="471"/>
        <v>0</v>
      </c>
      <c r="W1013" s="42">
        <f t="shared" si="471"/>
        <v>0</v>
      </c>
      <c r="Y1013" s="491"/>
      <c r="Z1013" s="491"/>
      <c r="AA1013" s="489"/>
      <c r="AB1013" s="489"/>
    </row>
    <row r="1014" spans="1:28" outlineLevel="1" x14ac:dyDescent="0.2">
      <c r="A1014" s="340"/>
      <c r="B1014" s="35"/>
      <c r="C1014" s="34"/>
      <c r="D1014" s="33"/>
      <c r="E1014" s="71"/>
      <c r="F1014" s="500" t="s">
        <v>194</v>
      </c>
      <c r="G1014" s="505">
        <f t="shared" ref="G1014:G1016" si="472">G485</f>
        <v>0</v>
      </c>
      <c r="H1014" s="506">
        <f>G1014*(1-VLOOKUP($F1014,SHT,2,FALSE))+$H485*VLOOKUP($F1014,SHT,2,FALSE)</f>
        <v>0</v>
      </c>
      <c r="I1014" s="507">
        <f t="shared" ref="I1014:V1014" si="473">I485*VLOOKUP($F1014,SHT,2,FALSE)</f>
        <v>0</v>
      </c>
      <c r="J1014" s="507">
        <f t="shared" si="473"/>
        <v>0</v>
      </c>
      <c r="K1014" s="508">
        <f t="shared" si="473"/>
        <v>0</v>
      </c>
      <c r="L1014" s="509">
        <f t="shared" si="473"/>
        <v>0</v>
      </c>
      <c r="M1014" s="510">
        <f t="shared" si="473"/>
        <v>0</v>
      </c>
      <c r="N1014" s="507">
        <f t="shared" si="473"/>
        <v>0</v>
      </c>
      <c r="O1014" s="507">
        <f t="shared" si="473"/>
        <v>0</v>
      </c>
      <c r="P1014" s="507">
        <f t="shared" si="473"/>
        <v>0</v>
      </c>
      <c r="Q1014" s="507">
        <f t="shared" si="473"/>
        <v>0</v>
      </c>
      <c r="R1014" s="507">
        <f t="shared" si="473"/>
        <v>0</v>
      </c>
      <c r="S1014" s="507">
        <f t="shared" si="473"/>
        <v>0</v>
      </c>
      <c r="T1014" s="507">
        <f t="shared" si="473"/>
        <v>0</v>
      </c>
      <c r="U1014" s="507">
        <f t="shared" si="473"/>
        <v>0</v>
      </c>
      <c r="V1014" s="511">
        <f t="shared" si="473"/>
        <v>0</v>
      </c>
      <c r="W1014" s="505">
        <f t="shared" ref="W1014:W1016" si="474">G1014-SUM(H1014:V1014)</f>
        <v>0</v>
      </c>
      <c r="Y1014" s="478" t="s">
        <v>677</v>
      </c>
      <c r="Z1014" s="456" t="s">
        <v>678</v>
      </c>
      <c r="AA1014" s="488"/>
      <c r="AB1014" s="489"/>
    </row>
    <row r="1015" spans="1:28" outlineLevel="1" x14ac:dyDescent="0.2">
      <c r="A1015" s="340"/>
      <c r="B1015" s="35"/>
      <c r="C1015" s="34"/>
      <c r="D1015" s="33"/>
      <c r="E1015" s="71"/>
      <c r="F1015" s="500" t="s">
        <v>196</v>
      </c>
      <c r="G1015" s="505">
        <f t="shared" si="472"/>
        <v>0</v>
      </c>
      <c r="H1015" s="506">
        <f>G1015*(1-VLOOKUP($F1015,SHT,2,FALSE))+$H486*VLOOKUP($F1015,SHT,2,FALSE)</f>
        <v>0</v>
      </c>
      <c r="I1015" s="507">
        <f t="shared" ref="I1015:V1015" si="475">I486*VLOOKUP($F1015,SHT,2,FALSE)</f>
        <v>0</v>
      </c>
      <c r="J1015" s="507">
        <f t="shared" si="475"/>
        <v>0</v>
      </c>
      <c r="K1015" s="508">
        <f t="shared" si="475"/>
        <v>0</v>
      </c>
      <c r="L1015" s="509">
        <f t="shared" si="475"/>
        <v>0</v>
      </c>
      <c r="M1015" s="510">
        <f t="shared" si="475"/>
        <v>0</v>
      </c>
      <c r="N1015" s="507">
        <f t="shared" si="475"/>
        <v>0</v>
      </c>
      <c r="O1015" s="507">
        <f t="shared" si="475"/>
        <v>0</v>
      </c>
      <c r="P1015" s="507">
        <f t="shared" si="475"/>
        <v>0</v>
      </c>
      <c r="Q1015" s="507">
        <f t="shared" si="475"/>
        <v>0</v>
      </c>
      <c r="R1015" s="507">
        <f t="shared" si="475"/>
        <v>0</v>
      </c>
      <c r="S1015" s="507">
        <f t="shared" si="475"/>
        <v>0</v>
      </c>
      <c r="T1015" s="507">
        <f t="shared" si="475"/>
        <v>0</v>
      </c>
      <c r="U1015" s="507">
        <f t="shared" si="475"/>
        <v>0</v>
      </c>
      <c r="V1015" s="511">
        <f t="shared" si="475"/>
        <v>0</v>
      </c>
      <c r="W1015" s="505">
        <f t="shared" si="474"/>
        <v>0</v>
      </c>
      <c r="Y1015" s="478" t="s">
        <v>677</v>
      </c>
      <c r="Z1015" s="456" t="s">
        <v>678</v>
      </c>
      <c r="AA1015" s="488"/>
      <c r="AB1015" s="489"/>
    </row>
    <row r="1016" spans="1:28" outlineLevel="1" x14ac:dyDescent="0.2">
      <c r="A1016" s="340"/>
      <c r="B1016" s="35"/>
      <c r="C1016" s="34"/>
      <c r="D1016" s="33"/>
      <c r="E1016" s="71"/>
      <c r="F1016" s="500" t="s">
        <v>197</v>
      </c>
      <c r="G1016" s="505">
        <f t="shared" si="472"/>
        <v>0</v>
      </c>
      <c r="H1016" s="506">
        <f>G1016*(1-VLOOKUP($F1016,SHT,2,FALSE))+$H487*VLOOKUP($F1016,SHT,2,FALSE)</f>
        <v>0</v>
      </c>
      <c r="I1016" s="507">
        <f t="shared" ref="I1016:V1016" si="476">I487*VLOOKUP($F1016,SHT,2,FALSE)</f>
        <v>0</v>
      </c>
      <c r="J1016" s="507">
        <f t="shared" si="476"/>
        <v>0</v>
      </c>
      <c r="K1016" s="508">
        <f t="shared" si="476"/>
        <v>0</v>
      </c>
      <c r="L1016" s="509">
        <f t="shared" si="476"/>
        <v>0</v>
      </c>
      <c r="M1016" s="510">
        <f t="shared" si="476"/>
        <v>0</v>
      </c>
      <c r="N1016" s="507">
        <f t="shared" si="476"/>
        <v>0</v>
      </c>
      <c r="O1016" s="507">
        <f t="shared" si="476"/>
        <v>0</v>
      </c>
      <c r="P1016" s="507">
        <f t="shared" si="476"/>
        <v>0</v>
      </c>
      <c r="Q1016" s="507">
        <f t="shared" si="476"/>
        <v>0</v>
      </c>
      <c r="R1016" s="507">
        <f t="shared" si="476"/>
        <v>0</v>
      </c>
      <c r="S1016" s="507">
        <f t="shared" si="476"/>
        <v>0</v>
      </c>
      <c r="T1016" s="507">
        <f t="shared" si="476"/>
        <v>0</v>
      </c>
      <c r="U1016" s="507">
        <f t="shared" si="476"/>
        <v>0</v>
      </c>
      <c r="V1016" s="511">
        <f t="shared" si="476"/>
        <v>0</v>
      </c>
      <c r="W1016" s="505">
        <f t="shared" si="474"/>
        <v>0</v>
      </c>
      <c r="Y1016" s="478" t="s">
        <v>677</v>
      </c>
      <c r="Z1016" s="456" t="s">
        <v>678</v>
      </c>
      <c r="AA1016" s="488"/>
      <c r="AB1016" s="489"/>
    </row>
    <row r="1017" spans="1:28" x14ac:dyDescent="0.2">
      <c r="A1017" s="340"/>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6"/>
      <c r="Z1017" s="487"/>
      <c r="AA1017" s="489"/>
      <c r="AB1017" s="489"/>
    </row>
    <row r="1018" spans="1:28" s="132" customFormat="1" ht="16.5" thickBot="1" x14ac:dyDescent="0.25">
      <c r="A1018" s="341"/>
      <c r="B1018" s="85" t="s">
        <v>642</v>
      </c>
      <c r="C1018" s="191"/>
      <c r="D1018" s="191"/>
      <c r="E1018" s="191"/>
      <c r="F1018" s="191"/>
      <c r="G1018" s="192">
        <f t="shared" ref="G1018:W1018" si="477">SUBTOTAL(9,G841:G1017)</f>
        <v>0</v>
      </c>
      <c r="H1018" s="193">
        <f t="shared" si="477"/>
        <v>0</v>
      </c>
      <c r="I1018" s="194">
        <f t="shared" si="477"/>
        <v>0</v>
      </c>
      <c r="J1018" s="194">
        <f t="shared" si="477"/>
        <v>0</v>
      </c>
      <c r="K1018" s="538">
        <f t="shared" si="477"/>
        <v>0</v>
      </c>
      <c r="L1018" s="195">
        <f t="shared" si="477"/>
        <v>0</v>
      </c>
      <c r="M1018" s="196">
        <f t="shared" si="477"/>
        <v>0</v>
      </c>
      <c r="N1018" s="196">
        <f t="shared" si="477"/>
        <v>0</v>
      </c>
      <c r="O1018" s="196">
        <f t="shared" si="477"/>
        <v>0</v>
      </c>
      <c r="P1018" s="196">
        <f t="shared" si="477"/>
        <v>0</v>
      </c>
      <c r="Q1018" s="196">
        <f t="shared" si="477"/>
        <v>0</v>
      </c>
      <c r="R1018" s="196">
        <f t="shared" si="477"/>
        <v>0</v>
      </c>
      <c r="S1018" s="196">
        <f t="shared" si="477"/>
        <v>0</v>
      </c>
      <c r="T1018" s="196">
        <f t="shared" si="477"/>
        <v>0</v>
      </c>
      <c r="U1018" s="196">
        <f t="shared" si="477"/>
        <v>0</v>
      </c>
      <c r="V1018" s="197">
        <f t="shared" si="477"/>
        <v>0</v>
      </c>
      <c r="W1018" s="192">
        <f t="shared" si="477"/>
        <v>0</v>
      </c>
      <c r="Y1018" s="477" t="s">
        <v>685</v>
      </c>
      <c r="Z1018" s="456" t="s">
        <v>192</v>
      </c>
      <c r="AA1018" s="490"/>
      <c r="AB1018" s="491"/>
    </row>
    <row r="1019" spans="1:28" ht="13.5" thickBot="1" x14ac:dyDescent="0.25">
      <c r="A1019" s="340"/>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75" x14ac:dyDescent="0.2">
      <c r="A1020" s="340"/>
      <c r="B1020" s="344" t="s">
        <v>701</v>
      </c>
      <c r="C1020" s="135"/>
      <c r="D1020" s="135"/>
      <c r="E1020" s="135"/>
      <c r="F1020" s="409"/>
      <c r="G1020" s="411"/>
      <c r="H1020" s="94"/>
      <c r="I1020" s="94"/>
      <c r="J1020" s="94"/>
      <c r="K1020" s="97"/>
      <c r="L1020" s="94"/>
      <c r="M1020" s="96"/>
      <c r="N1020" s="94"/>
      <c r="O1020" s="94"/>
      <c r="P1020" s="94"/>
      <c r="Q1020" s="94"/>
      <c r="R1020" s="94"/>
      <c r="S1020" s="94"/>
      <c r="T1020" s="94"/>
      <c r="U1020" s="94"/>
      <c r="V1020" s="94"/>
      <c r="W1020" s="93"/>
      <c r="Y1020" s="493"/>
      <c r="Z1020" s="494"/>
      <c r="AA1020" s="494"/>
      <c r="AB1020" s="494"/>
    </row>
    <row r="1021" spans="1:28" s="132" customFormat="1" ht="15.75" x14ac:dyDescent="0.2">
      <c r="A1021" s="340"/>
      <c r="B1021" s="560"/>
      <c r="C1021" s="549" t="s">
        <v>644</v>
      </c>
      <c r="D1021" s="241"/>
      <c r="E1021" s="241"/>
      <c r="F1021" s="554"/>
      <c r="G1021" s="626"/>
      <c r="H1021" s="406">
        <f t="shared" ref="H1021:V1021" si="478">SUBTOTAL(9,H1022:H1023)</f>
        <v>0</v>
      </c>
      <c r="I1021" s="406">
        <f t="shared" si="478"/>
        <v>0</v>
      </c>
      <c r="J1021" s="406">
        <f t="shared" si="478"/>
        <v>0</v>
      </c>
      <c r="K1021" s="410">
        <f t="shared" si="478"/>
        <v>0</v>
      </c>
      <c r="L1021" s="406">
        <f t="shared" si="478"/>
        <v>0</v>
      </c>
      <c r="M1021" s="407">
        <f t="shared" si="478"/>
        <v>0</v>
      </c>
      <c r="N1021" s="406">
        <f t="shared" si="478"/>
        <v>0</v>
      </c>
      <c r="O1021" s="406">
        <f t="shared" si="478"/>
        <v>0</v>
      </c>
      <c r="P1021" s="406">
        <f t="shared" si="478"/>
        <v>0</v>
      </c>
      <c r="Q1021" s="406">
        <f t="shared" si="478"/>
        <v>0</v>
      </c>
      <c r="R1021" s="406">
        <f t="shared" si="478"/>
        <v>0</v>
      </c>
      <c r="S1021" s="406">
        <f t="shared" si="478"/>
        <v>0</v>
      </c>
      <c r="T1021" s="406">
        <f t="shared" si="478"/>
        <v>0</v>
      </c>
      <c r="U1021" s="406">
        <f t="shared" si="478"/>
        <v>0</v>
      </c>
      <c r="V1021" s="406">
        <f t="shared" si="478"/>
        <v>0</v>
      </c>
      <c r="W1021" s="632"/>
      <c r="Y1021" s="490"/>
      <c r="Z1021" s="491"/>
      <c r="AA1021" s="489"/>
      <c r="AB1021" s="489"/>
    </row>
    <row r="1022" spans="1:28" s="132" customFormat="1" ht="12.75" customHeight="1" x14ac:dyDescent="0.2">
      <c r="A1022" s="340"/>
      <c r="B1022" s="240"/>
      <c r="C1022" s="241"/>
      <c r="D1022" s="241"/>
      <c r="E1022" s="241"/>
      <c r="F1022" s="500" t="s">
        <v>645</v>
      </c>
      <c r="G1022" s="627"/>
      <c r="H1022" s="182">
        <f t="shared" ref="H1022:V1023" si="479">H493</f>
        <v>0</v>
      </c>
      <c r="I1022" s="171">
        <f t="shared" si="479"/>
        <v>0</v>
      </c>
      <c r="J1022" s="171">
        <f t="shared" si="479"/>
        <v>0</v>
      </c>
      <c r="K1022" s="188">
        <f t="shared" si="479"/>
        <v>0</v>
      </c>
      <c r="L1022" s="170">
        <f t="shared" si="479"/>
        <v>0</v>
      </c>
      <c r="M1022" s="183">
        <f t="shared" si="479"/>
        <v>0</v>
      </c>
      <c r="N1022" s="173">
        <f t="shared" si="479"/>
        <v>0</v>
      </c>
      <c r="O1022" s="173">
        <f t="shared" si="479"/>
        <v>0</v>
      </c>
      <c r="P1022" s="173">
        <f t="shared" si="479"/>
        <v>0</v>
      </c>
      <c r="Q1022" s="173">
        <f t="shared" si="479"/>
        <v>0</v>
      </c>
      <c r="R1022" s="173">
        <f t="shared" si="479"/>
        <v>0</v>
      </c>
      <c r="S1022" s="173">
        <f t="shared" si="479"/>
        <v>0</v>
      </c>
      <c r="T1022" s="173">
        <f t="shared" si="479"/>
        <v>0</v>
      </c>
      <c r="U1022" s="173">
        <f t="shared" si="479"/>
        <v>0</v>
      </c>
      <c r="V1022" s="186">
        <f t="shared" si="479"/>
        <v>0</v>
      </c>
      <c r="W1022" s="633"/>
      <c r="X1022" s="79"/>
      <c r="Y1022" s="474" t="s">
        <v>676</v>
      </c>
      <c r="Z1022" s="456" t="s">
        <v>192</v>
      </c>
      <c r="AA1022" s="488"/>
      <c r="AB1022" s="489"/>
    </row>
    <row r="1023" spans="1:28" s="132" customFormat="1" ht="12.75" customHeight="1" x14ac:dyDescent="0.2">
      <c r="A1023" s="340"/>
      <c r="B1023" s="240"/>
      <c r="C1023" s="241"/>
      <c r="D1023" s="241"/>
      <c r="E1023" s="241"/>
      <c r="F1023" s="500" t="s">
        <v>646</v>
      </c>
      <c r="G1023" s="627"/>
      <c r="H1023" s="182">
        <f t="shared" si="479"/>
        <v>0</v>
      </c>
      <c r="I1023" s="171">
        <f t="shared" si="479"/>
        <v>0</v>
      </c>
      <c r="J1023" s="171">
        <f t="shared" si="479"/>
        <v>0</v>
      </c>
      <c r="K1023" s="188">
        <f t="shared" si="479"/>
        <v>0</v>
      </c>
      <c r="L1023" s="170">
        <f t="shared" si="479"/>
        <v>0</v>
      </c>
      <c r="M1023" s="183">
        <f t="shared" si="479"/>
        <v>0</v>
      </c>
      <c r="N1023" s="173">
        <f t="shared" si="479"/>
        <v>0</v>
      </c>
      <c r="O1023" s="173">
        <f t="shared" si="479"/>
        <v>0</v>
      </c>
      <c r="P1023" s="173">
        <f t="shared" si="479"/>
        <v>0</v>
      </c>
      <c r="Q1023" s="173">
        <f t="shared" si="479"/>
        <v>0</v>
      </c>
      <c r="R1023" s="173">
        <f t="shared" si="479"/>
        <v>0</v>
      </c>
      <c r="S1023" s="173">
        <f t="shared" si="479"/>
        <v>0</v>
      </c>
      <c r="T1023" s="173">
        <f t="shared" si="479"/>
        <v>0</v>
      </c>
      <c r="U1023" s="173">
        <f t="shared" si="479"/>
        <v>0</v>
      </c>
      <c r="V1023" s="186">
        <f t="shared" si="479"/>
        <v>0</v>
      </c>
      <c r="W1023" s="633"/>
      <c r="X1023" s="79"/>
      <c r="Y1023" s="474" t="s">
        <v>676</v>
      </c>
      <c r="Z1023" s="456" t="s">
        <v>192</v>
      </c>
      <c r="AA1023" s="488"/>
      <c r="AB1023" s="489"/>
    </row>
    <row r="1024" spans="1:28" s="132" customFormat="1" ht="12.75" customHeight="1" x14ac:dyDescent="0.2">
      <c r="A1024" s="340"/>
      <c r="B1024" s="240"/>
      <c r="C1024" s="241"/>
      <c r="D1024" s="241"/>
      <c r="E1024" s="241"/>
      <c r="F1024" s="547"/>
      <c r="G1024" s="628"/>
      <c r="H1024" s="73"/>
      <c r="I1024" s="73"/>
      <c r="J1024" s="73"/>
      <c r="K1024" s="74"/>
      <c r="L1024" s="43"/>
      <c r="M1024" s="43"/>
      <c r="N1024" s="43"/>
      <c r="O1024" s="43"/>
      <c r="P1024" s="43"/>
      <c r="Q1024" s="43"/>
      <c r="R1024" s="43"/>
      <c r="S1024" s="43"/>
      <c r="T1024" s="43"/>
      <c r="U1024" s="43"/>
      <c r="V1024" s="43"/>
      <c r="W1024" s="634"/>
      <c r="X1024" s="79"/>
      <c r="Y1024" s="486"/>
      <c r="Z1024" s="487"/>
      <c r="AA1024" s="489"/>
      <c r="AB1024" s="489"/>
    </row>
    <row r="1025" spans="1:28" s="132" customFormat="1" ht="15" x14ac:dyDescent="0.2">
      <c r="A1025" s="340"/>
      <c r="B1025" s="546"/>
      <c r="C1025" s="549" t="s">
        <v>647</v>
      </c>
      <c r="D1025" s="33"/>
      <c r="E1025" s="71"/>
      <c r="F1025" s="547"/>
      <c r="G1025" s="629"/>
      <c r="H1025" s="427"/>
      <c r="I1025" s="406"/>
      <c r="J1025" s="406"/>
      <c r="K1025" s="410"/>
      <c r="L1025" s="427"/>
      <c r="M1025" s="407"/>
      <c r="N1025" s="406"/>
      <c r="O1025" s="406"/>
      <c r="P1025" s="406"/>
      <c r="Q1025" s="406"/>
      <c r="R1025" s="406"/>
      <c r="S1025" s="406"/>
      <c r="T1025" s="406"/>
      <c r="U1025" s="406"/>
      <c r="V1025" s="406"/>
      <c r="W1025" s="632"/>
      <c r="Y1025" s="488"/>
      <c r="Z1025" s="489"/>
      <c r="AA1025" s="489"/>
      <c r="AB1025" s="489"/>
    </row>
    <row r="1026" spans="1:28" s="132" customFormat="1" ht="12.75" customHeight="1" x14ac:dyDescent="0.2">
      <c r="A1026" s="340"/>
      <c r="B1026" s="240"/>
      <c r="C1026" s="241"/>
      <c r="D1026" s="33" t="s">
        <v>119</v>
      </c>
      <c r="E1026" s="71"/>
      <c r="F1026" s="547"/>
      <c r="G1026" s="630"/>
      <c r="H1026" s="58">
        <f t="shared" ref="H1026:V1026" si="480">SUBTOTAL(9,H1027:H1030)</f>
        <v>0</v>
      </c>
      <c r="I1026" s="43">
        <f t="shared" si="480"/>
        <v>0</v>
      </c>
      <c r="J1026" s="43">
        <f t="shared" si="480"/>
        <v>0</v>
      </c>
      <c r="K1026" s="46">
        <f t="shared" si="480"/>
        <v>0</v>
      </c>
      <c r="L1026" s="58">
        <f t="shared" si="480"/>
        <v>0</v>
      </c>
      <c r="M1026" s="45">
        <f t="shared" si="480"/>
        <v>0</v>
      </c>
      <c r="N1026" s="43">
        <f t="shared" si="480"/>
        <v>0</v>
      </c>
      <c r="O1026" s="43">
        <f t="shared" si="480"/>
        <v>0</v>
      </c>
      <c r="P1026" s="43">
        <f t="shared" si="480"/>
        <v>0</v>
      </c>
      <c r="Q1026" s="43">
        <f t="shared" si="480"/>
        <v>0</v>
      </c>
      <c r="R1026" s="43">
        <f t="shared" si="480"/>
        <v>0</v>
      </c>
      <c r="S1026" s="43">
        <f t="shared" si="480"/>
        <v>0</v>
      </c>
      <c r="T1026" s="43">
        <f t="shared" si="480"/>
        <v>0</v>
      </c>
      <c r="U1026" s="43">
        <f t="shared" si="480"/>
        <v>0</v>
      </c>
      <c r="V1026" s="43">
        <f t="shared" si="480"/>
        <v>0</v>
      </c>
      <c r="W1026" s="634"/>
      <c r="Y1026" s="457" t="s">
        <v>675</v>
      </c>
      <c r="Z1026" s="491"/>
      <c r="AA1026" s="489"/>
      <c r="AB1026" s="489"/>
    </row>
    <row r="1027" spans="1:28" s="132" customFormat="1" ht="12.75" customHeight="1" x14ac:dyDescent="0.2">
      <c r="A1027" s="340"/>
      <c r="B1027" s="240"/>
      <c r="C1027" s="241"/>
      <c r="D1027" s="33"/>
      <c r="E1027" s="34"/>
      <c r="F1027" s="500" t="s">
        <v>648</v>
      </c>
      <c r="G1027" s="627"/>
      <c r="H1027" s="182">
        <f t="shared" ref="H1027:V1030" si="481">H498</f>
        <v>0</v>
      </c>
      <c r="I1027" s="171">
        <f t="shared" si="481"/>
        <v>0</v>
      </c>
      <c r="J1027" s="171">
        <f t="shared" si="481"/>
        <v>0</v>
      </c>
      <c r="K1027" s="188">
        <f t="shared" si="481"/>
        <v>0</v>
      </c>
      <c r="L1027" s="170">
        <f t="shared" si="481"/>
        <v>0</v>
      </c>
      <c r="M1027" s="183">
        <f t="shared" si="481"/>
        <v>0</v>
      </c>
      <c r="N1027" s="173">
        <f t="shared" si="481"/>
        <v>0</v>
      </c>
      <c r="O1027" s="173">
        <f t="shared" si="481"/>
        <v>0</v>
      </c>
      <c r="P1027" s="173">
        <f t="shared" si="481"/>
        <v>0</v>
      </c>
      <c r="Q1027" s="173">
        <f t="shared" si="481"/>
        <v>0</v>
      </c>
      <c r="R1027" s="173">
        <f t="shared" si="481"/>
        <v>0</v>
      </c>
      <c r="S1027" s="173">
        <f t="shared" si="481"/>
        <v>0</v>
      </c>
      <c r="T1027" s="173">
        <f t="shared" si="481"/>
        <v>0</v>
      </c>
      <c r="U1027" s="173">
        <f t="shared" si="481"/>
        <v>0</v>
      </c>
      <c r="V1027" s="186">
        <f t="shared" si="481"/>
        <v>0</v>
      </c>
      <c r="W1027" s="633"/>
      <c r="X1027" s="79"/>
      <c r="Y1027" s="474" t="s">
        <v>676</v>
      </c>
      <c r="Z1027" s="456" t="s">
        <v>192</v>
      </c>
      <c r="AA1027" s="488"/>
      <c r="AB1027" s="489"/>
    </row>
    <row r="1028" spans="1:28" s="132" customFormat="1" ht="12.75" customHeight="1" x14ac:dyDescent="0.2">
      <c r="A1028" s="340"/>
      <c r="B1028" s="240"/>
      <c r="C1028" s="241"/>
      <c r="D1028" s="33"/>
      <c r="E1028" s="34"/>
      <c r="F1028" s="500" t="s">
        <v>649</v>
      </c>
      <c r="G1028" s="627"/>
      <c r="H1028" s="182">
        <f t="shared" si="481"/>
        <v>0</v>
      </c>
      <c r="I1028" s="171">
        <f t="shared" si="481"/>
        <v>0</v>
      </c>
      <c r="J1028" s="171">
        <f t="shared" si="481"/>
        <v>0</v>
      </c>
      <c r="K1028" s="188">
        <f t="shared" si="481"/>
        <v>0</v>
      </c>
      <c r="L1028" s="170">
        <f t="shared" si="481"/>
        <v>0</v>
      </c>
      <c r="M1028" s="183">
        <f t="shared" si="481"/>
        <v>0</v>
      </c>
      <c r="N1028" s="173">
        <f t="shared" si="481"/>
        <v>0</v>
      </c>
      <c r="O1028" s="173">
        <f t="shared" si="481"/>
        <v>0</v>
      </c>
      <c r="P1028" s="173">
        <f t="shared" si="481"/>
        <v>0</v>
      </c>
      <c r="Q1028" s="173">
        <f t="shared" si="481"/>
        <v>0</v>
      </c>
      <c r="R1028" s="173">
        <f t="shared" si="481"/>
        <v>0</v>
      </c>
      <c r="S1028" s="173">
        <f t="shared" si="481"/>
        <v>0</v>
      </c>
      <c r="T1028" s="173">
        <f t="shared" si="481"/>
        <v>0</v>
      </c>
      <c r="U1028" s="173">
        <f t="shared" si="481"/>
        <v>0</v>
      </c>
      <c r="V1028" s="186">
        <f t="shared" si="481"/>
        <v>0</v>
      </c>
      <c r="W1028" s="633"/>
      <c r="X1028" s="79"/>
      <c r="Y1028" s="474" t="s">
        <v>676</v>
      </c>
      <c r="Z1028" s="456" t="s">
        <v>192</v>
      </c>
      <c r="AA1028" s="488"/>
      <c r="AB1028" s="489"/>
    </row>
    <row r="1029" spans="1:28" s="132" customFormat="1" ht="12.75" customHeight="1" x14ac:dyDescent="0.2">
      <c r="A1029" s="340"/>
      <c r="B1029" s="240"/>
      <c r="C1029" s="241"/>
      <c r="D1029" s="33"/>
      <c r="E1029" s="34"/>
      <c r="F1029" s="500" t="s">
        <v>650</v>
      </c>
      <c r="G1029" s="627"/>
      <c r="H1029" s="182">
        <f t="shared" si="481"/>
        <v>0</v>
      </c>
      <c r="I1029" s="171">
        <f t="shared" si="481"/>
        <v>0</v>
      </c>
      <c r="J1029" s="171">
        <f t="shared" si="481"/>
        <v>0</v>
      </c>
      <c r="K1029" s="188">
        <f t="shared" si="481"/>
        <v>0</v>
      </c>
      <c r="L1029" s="170">
        <f t="shared" si="481"/>
        <v>0</v>
      </c>
      <c r="M1029" s="183">
        <f t="shared" si="481"/>
        <v>0</v>
      </c>
      <c r="N1029" s="173">
        <f t="shared" si="481"/>
        <v>0</v>
      </c>
      <c r="O1029" s="173">
        <f t="shared" si="481"/>
        <v>0</v>
      </c>
      <c r="P1029" s="173">
        <f t="shared" si="481"/>
        <v>0</v>
      </c>
      <c r="Q1029" s="173">
        <f t="shared" si="481"/>
        <v>0</v>
      </c>
      <c r="R1029" s="173">
        <f t="shared" si="481"/>
        <v>0</v>
      </c>
      <c r="S1029" s="173">
        <f t="shared" si="481"/>
        <v>0</v>
      </c>
      <c r="T1029" s="173">
        <f t="shared" si="481"/>
        <v>0</v>
      </c>
      <c r="U1029" s="173">
        <f t="shared" si="481"/>
        <v>0</v>
      </c>
      <c r="V1029" s="186">
        <f t="shared" si="481"/>
        <v>0</v>
      </c>
      <c r="W1029" s="633"/>
      <c r="X1029" s="79"/>
      <c r="Y1029" s="474" t="s">
        <v>676</v>
      </c>
      <c r="Z1029" s="456" t="s">
        <v>192</v>
      </c>
      <c r="AA1029" s="488"/>
      <c r="AB1029" s="489"/>
    </row>
    <row r="1030" spans="1:28" s="132" customFormat="1" ht="12.75" customHeight="1" x14ac:dyDescent="0.2">
      <c r="A1030" s="340"/>
      <c r="B1030" s="240"/>
      <c r="C1030" s="241"/>
      <c r="D1030" s="33"/>
      <c r="E1030" s="34"/>
      <c r="F1030" s="500" t="s">
        <v>651</v>
      </c>
      <c r="G1030" s="627"/>
      <c r="H1030" s="182">
        <f t="shared" si="481"/>
        <v>0</v>
      </c>
      <c r="I1030" s="171">
        <f t="shared" si="481"/>
        <v>0</v>
      </c>
      <c r="J1030" s="171">
        <f t="shared" si="481"/>
        <v>0</v>
      </c>
      <c r="K1030" s="188">
        <f t="shared" si="481"/>
        <v>0</v>
      </c>
      <c r="L1030" s="170">
        <f t="shared" si="481"/>
        <v>0</v>
      </c>
      <c r="M1030" s="183">
        <f t="shared" si="481"/>
        <v>0</v>
      </c>
      <c r="N1030" s="173">
        <f t="shared" si="481"/>
        <v>0</v>
      </c>
      <c r="O1030" s="173">
        <f t="shared" si="481"/>
        <v>0</v>
      </c>
      <c r="P1030" s="173">
        <f t="shared" si="481"/>
        <v>0</v>
      </c>
      <c r="Q1030" s="173">
        <f t="shared" si="481"/>
        <v>0</v>
      </c>
      <c r="R1030" s="173">
        <f t="shared" si="481"/>
        <v>0</v>
      </c>
      <c r="S1030" s="173">
        <f t="shared" si="481"/>
        <v>0</v>
      </c>
      <c r="T1030" s="173">
        <f t="shared" si="481"/>
        <v>0</v>
      </c>
      <c r="U1030" s="173">
        <f t="shared" si="481"/>
        <v>0</v>
      </c>
      <c r="V1030" s="186">
        <f t="shared" si="481"/>
        <v>0</v>
      </c>
      <c r="W1030" s="633"/>
      <c r="X1030" s="79"/>
      <c r="Y1030" s="474" t="s">
        <v>676</v>
      </c>
      <c r="Z1030" s="456" t="s">
        <v>192</v>
      </c>
      <c r="AA1030" s="488"/>
      <c r="AB1030" s="489"/>
    </row>
    <row r="1031" spans="1:28" s="132" customFormat="1" ht="12.75" customHeight="1" x14ac:dyDescent="0.2">
      <c r="A1031" s="340"/>
      <c r="B1031" s="240"/>
      <c r="C1031" s="241"/>
      <c r="D1031" s="33" t="s">
        <v>139</v>
      </c>
      <c r="E1031" s="71"/>
      <c r="F1031" s="547"/>
      <c r="G1031" s="631"/>
      <c r="H1031" s="58">
        <f t="shared" ref="H1031:V1031" si="482">SUBTOTAL(9,H1032:H1035)</f>
        <v>0</v>
      </c>
      <c r="I1031" s="43">
        <f t="shared" si="482"/>
        <v>0</v>
      </c>
      <c r="J1031" s="43">
        <f t="shared" si="482"/>
        <v>0</v>
      </c>
      <c r="K1031" s="46">
        <f t="shared" si="482"/>
        <v>0</v>
      </c>
      <c r="L1031" s="58">
        <f t="shared" si="482"/>
        <v>0</v>
      </c>
      <c r="M1031" s="45">
        <f t="shared" si="482"/>
        <v>0</v>
      </c>
      <c r="N1031" s="43">
        <f t="shared" si="482"/>
        <v>0</v>
      </c>
      <c r="O1031" s="43">
        <f t="shared" si="482"/>
        <v>0</v>
      </c>
      <c r="P1031" s="43">
        <f t="shared" si="482"/>
        <v>0</v>
      </c>
      <c r="Q1031" s="43">
        <f t="shared" si="482"/>
        <v>0</v>
      </c>
      <c r="R1031" s="43">
        <f t="shared" si="482"/>
        <v>0</v>
      </c>
      <c r="S1031" s="43">
        <f t="shared" si="482"/>
        <v>0</v>
      </c>
      <c r="T1031" s="43">
        <f t="shared" si="482"/>
        <v>0</v>
      </c>
      <c r="U1031" s="43">
        <f t="shared" si="482"/>
        <v>0</v>
      </c>
      <c r="V1031" s="43">
        <f t="shared" si="482"/>
        <v>0</v>
      </c>
      <c r="W1031" s="634"/>
      <c r="Y1031" s="457" t="s">
        <v>675</v>
      </c>
      <c r="Z1031" s="485"/>
      <c r="AA1031" s="489"/>
      <c r="AB1031" s="489"/>
    </row>
    <row r="1032" spans="1:28" s="132" customFormat="1" ht="12.75" customHeight="1" x14ac:dyDescent="0.2">
      <c r="A1032" s="340"/>
      <c r="B1032" s="240"/>
      <c r="C1032" s="241"/>
      <c r="D1032" s="33"/>
      <c r="E1032" s="71"/>
      <c r="F1032" s="500" t="s">
        <v>648</v>
      </c>
      <c r="G1032" s="627"/>
      <c r="H1032" s="182">
        <f t="shared" ref="H1032:V1035" si="483">H503</f>
        <v>0</v>
      </c>
      <c r="I1032" s="171">
        <f t="shared" si="483"/>
        <v>0</v>
      </c>
      <c r="J1032" s="171">
        <f t="shared" si="483"/>
        <v>0</v>
      </c>
      <c r="K1032" s="188">
        <f t="shared" si="483"/>
        <v>0</v>
      </c>
      <c r="L1032" s="170">
        <f t="shared" si="483"/>
        <v>0</v>
      </c>
      <c r="M1032" s="183">
        <f t="shared" si="483"/>
        <v>0</v>
      </c>
      <c r="N1032" s="173">
        <f t="shared" si="483"/>
        <v>0</v>
      </c>
      <c r="O1032" s="173">
        <f t="shared" si="483"/>
        <v>0</v>
      </c>
      <c r="P1032" s="173">
        <f t="shared" si="483"/>
        <v>0</v>
      </c>
      <c r="Q1032" s="173">
        <f t="shared" si="483"/>
        <v>0</v>
      </c>
      <c r="R1032" s="173">
        <f t="shared" si="483"/>
        <v>0</v>
      </c>
      <c r="S1032" s="173">
        <f t="shared" si="483"/>
        <v>0</v>
      </c>
      <c r="T1032" s="173">
        <f t="shared" si="483"/>
        <v>0</v>
      </c>
      <c r="U1032" s="173">
        <f t="shared" si="483"/>
        <v>0</v>
      </c>
      <c r="V1032" s="186">
        <f t="shared" si="483"/>
        <v>0</v>
      </c>
      <c r="W1032" s="633"/>
      <c r="X1032" s="79"/>
      <c r="Y1032" s="474" t="s">
        <v>676</v>
      </c>
      <c r="Z1032" s="456" t="s">
        <v>192</v>
      </c>
      <c r="AA1032" s="488"/>
      <c r="AB1032" s="489"/>
    </row>
    <row r="1033" spans="1:28" s="132" customFormat="1" ht="12.75" customHeight="1" x14ac:dyDescent="0.2">
      <c r="A1033" s="340"/>
      <c r="B1033" s="240"/>
      <c r="C1033" s="241"/>
      <c r="D1033" s="33"/>
      <c r="E1033" s="71"/>
      <c r="F1033" s="500" t="s">
        <v>649</v>
      </c>
      <c r="G1033" s="627"/>
      <c r="H1033" s="182">
        <f t="shared" si="483"/>
        <v>0</v>
      </c>
      <c r="I1033" s="171">
        <f t="shared" si="483"/>
        <v>0</v>
      </c>
      <c r="J1033" s="171">
        <f t="shared" si="483"/>
        <v>0</v>
      </c>
      <c r="K1033" s="188">
        <f t="shared" si="483"/>
        <v>0</v>
      </c>
      <c r="L1033" s="170">
        <f t="shared" si="483"/>
        <v>0</v>
      </c>
      <c r="M1033" s="183">
        <f t="shared" si="483"/>
        <v>0</v>
      </c>
      <c r="N1033" s="173">
        <f t="shared" si="483"/>
        <v>0</v>
      </c>
      <c r="O1033" s="173">
        <f t="shared" si="483"/>
        <v>0</v>
      </c>
      <c r="P1033" s="173">
        <f t="shared" si="483"/>
        <v>0</v>
      </c>
      <c r="Q1033" s="173">
        <f t="shared" si="483"/>
        <v>0</v>
      </c>
      <c r="R1033" s="173">
        <f t="shared" si="483"/>
        <v>0</v>
      </c>
      <c r="S1033" s="173">
        <f t="shared" si="483"/>
        <v>0</v>
      </c>
      <c r="T1033" s="173">
        <f t="shared" si="483"/>
        <v>0</v>
      </c>
      <c r="U1033" s="173">
        <f t="shared" si="483"/>
        <v>0</v>
      </c>
      <c r="V1033" s="186">
        <f t="shared" si="483"/>
        <v>0</v>
      </c>
      <c r="W1033" s="633"/>
      <c r="X1033" s="79"/>
      <c r="Y1033" s="474" t="s">
        <v>676</v>
      </c>
      <c r="Z1033" s="456" t="s">
        <v>192</v>
      </c>
      <c r="AA1033" s="488"/>
      <c r="AB1033" s="489"/>
    </row>
    <row r="1034" spans="1:28" s="132" customFormat="1" ht="12.75" customHeight="1" x14ac:dyDescent="0.2">
      <c r="A1034" s="340"/>
      <c r="B1034" s="240"/>
      <c r="C1034" s="241"/>
      <c r="D1034" s="33"/>
      <c r="E1034" s="71"/>
      <c r="F1034" s="500" t="s">
        <v>650</v>
      </c>
      <c r="G1034" s="627"/>
      <c r="H1034" s="182">
        <f t="shared" si="483"/>
        <v>0</v>
      </c>
      <c r="I1034" s="171">
        <f t="shared" si="483"/>
        <v>0</v>
      </c>
      <c r="J1034" s="171">
        <f t="shared" si="483"/>
        <v>0</v>
      </c>
      <c r="K1034" s="188">
        <f t="shared" si="483"/>
        <v>0</v>
      </c>
      <c r="L1034" s="170">
        <f t="shared" si="483"/>
        <v>0</v>
      </c>
      <c r="M1034" s="183">
        <f t="shared" si="483"/>
        <v>0</v>
      </c>
      <c r="N1034" s="173">
        <f t="shared" si="483"/>
        <v>0</v>
      </c>
      <c r="O1034" s="173">
        <f t="shared" si="483"/>
        <v>0</v>
      </c>
      <c r="P1034" s="173">
        <f t="shared" si="483"/>
        <v>0</v>
      </c>
      <c r="Q1034" s="173">
        <f t="shared" si="483"/>
        <v>0</v>
      </c>
      <c r="R1034" s="173">
        <f t="shared" si="483"/>
        <v>0</v>
      </c>
      <c r="S1034" s="173">
        <f t="shared" si="483"/>
        <v>0</v>
      </c>
      <c r="T1034" s="173">
        <f t="shared" si="483"/>
        <v>0</v>
      </c>
      <c r="U1034" s="173">
        <f t="shared" si="483"/>
        <v>0</v>
      </c>
      <c r="V1034" s="186">
        <f t="shared" si="483"/>
        <v>0</v>
      </c>
      <c r="W1034" s="633"/>
      <c r="X1034" s="79"/>
      <c r="Y1034" s="474" t="s">
        <v>676</v>
      </c>
      <c r="Z1034" s="456" t="s">
        <v>192</v>
      </c>
      <c r="AA1034" s="488"/>
      <c r="AB1034" s="489"/>
    </row>
    <row r="1035" spans="1:28" s="132" customFormat="1" ht="12.75" customHeight="1" x14ac:dyDescent="0.2">
      <c r="A1035" s="340"/>
      <c r="B1035" s="240"/>
      <c r="C1035" s="241"/>
      <c r="D1035" s="33"/>
      <c r="E1035" s="71"/>
      <c r="F1035" s="500" t="s">
        <v>651</v>
      </c>
      <c r="G1035" s="627"/>
      <c r="H1035" s="182">
        <f t="shared" si="483"/>
        <v>0</v>
      </c>
      <c r="I1035" s="171">
        <f t="shared" si="483"/>
        <v>0</v>
      </c>
      <c r="J1035" s="171">
        <f t="shared" si="483"/>
        <v>0</v>
      </c>
      <c r="K1035" s="188">
        <f t="shared" si="483"/>
        <v>0</v>
      </c>
      <c r="L1035" s="170">
        <f t="shared" si="483"/>
        <v>0</v>
      </c>
      <c r="M1035" s="183">
        <f t="shared" si="483"/>
        <v>0</v>
      </c>
      <c r="N1035" s="173">
        <f t="shared" si="483"/>
        <v>0</v>
      </c>
      <c r="O1035" s="173">
        <f t="shared" si="483"/>
        <v>0</v>
      </c>
      <c r="P1035" s="173">
        <f t="shared" si="483"/>
        <v>0</v>
      </c>
      <c r="Q1035" s="173">
        <f t="shared" si="483"/>
        <v>0</v>
      </c>
      <c r="R1035" s="173">
        <f t="shared" si="483"/>
        <v>0</v>
      </c>
      <c r="S1035" s="173">
        <f t="shared" si="483"/>
        <v>0</v>
      </c>
      <c r="T1035" s="173">
        <f t="shared" si="483"/>
        <v>0</v>
      </c>
      <c r="U1035" s="173">
        <f t="shared" si="483"/>
        <v>0</v>
      </c>
      <c r="V1035" s="186">
        <f t="shared" si="483"/>
        <v>0</v>
      </c>
      <c r="W1035" s="633"/>
      <c r="X1035" s="79"/>
      <c r="Y1035" s="474" t="s">
        <v>676</v>
      </c>
      <c r="Z1035" s="456" t="s">
        <v>192</v>
      </c>
      <c r="AA1035" s="488"/>
      <c r="AB1035" s="489"/>
    </row>
    <row r="1036" spans="1:28" s="132" customFormat="1" ht="12.75" customHeight="1" x14ac:dyDescent="0.2">
      <c r="A1036" s="340"/>
      <c r="B1036" s="240"/>
      <c r="C1036" s="241"/>
      <c r="D1036" s="33" t="s">
        <v>652</v>
      </c>
      <c r="E1036" s="71"/>
      <c r="F1036" s="547"/>
      <c r="G1036" s="631"/>
      <c r="H1036" s="58">
        <f t="shared" ref="H1036:V1036" si="484">SUBTOTAL(9,H1037:H1038)</f>
        <v>0</v>
      </c>
      <c r="I1036" s="43">
        <f t="shared" si="484"/>
        <v>0</v>
      </c>
      <c r="J1036" s="43">
        <f t="shared" si="484"/>
        <v>0</v>
      </c>
      <c r="K1036" s="46">
        <f t="shared" si="484"/>
        <v>0</v>
      </c>
      <c r="L1036" s="58">
        <f t="shared" si="484"/>
        <v>0</v>
      </c>
      <c r="M1036" s="45">
        <f t="shared" si="484"/>
        <v>0</v>
      </c>
      <c r="N1036" s="43">
        <f t="shared" si="484"/>
        <v>0</v>
      </c>
      <c r="O1036" s="43">
        <f t="shared" si="484"/>
        <v>0</v>
      </c>
      <c r="P1036" s="43">
        <f t="shared" si="484"/>
        <v>0</v>
      </c>
      <c r="Q1036" s="43">
        <f t="shared" si="484"/>
        <v>0</v>
      </c>
      <c r="R1036" s="43">
        <f t="shared" si="484"/>
        <v>0</v>
      </c>
      <c r="S1036" s="43">
        <f t="shared" si="484"/>
        <v>0</v>
      </c>
      <c r="T1036" s="43">
        <f t="shared" si="484"/>
        <v>0</v>
      </c>
      <c r="U1036" s="43">
        <f t="shared" si="484"/>
        <v>0</v>
      </c>
      <c r="V1036" s="43">
        <f t="shared" si="484"/>
        <v>0</v>
      </c>
      <c r="W1036" s="634"/>
      <c r="Y1036" s="457" t="s">
        <v>675</v>
      </c>
      <c r="Z1036" s="485"/>
      <c r="AA1036" s="489"/>
      <c r="AB1036" s="489"/>
    </row>
    <row r="1037" spans="1:28" s="132" customFormat="1" ht="12.75" customHeight="1" x14ac:dyDescent="0.2">
      <c r="A1037" s="340"/>
      <c r="B1037" s="240"/>
      <c r="C1037" s="241"/>
      <c r="D1037" s="33"/>
      <c r="E1037" s="71"/>
      <c r="F1037" s="500" t="s">
        <v>702</v>
      </c>
      <c r="G1037" s="627"/>
      <c r="H1037" s="182">
        <f t="shared" ref="H1037:V1038" si="485">H508</f>
        <v>0</v>
      </c>
      <c r="I1037" s="171">
        <f t="shared" si="485"/>
        <v>0</v>
      </c>
      <c r="J1037" s="171">
        <f t="shared" si="485"/>
        <v>0</v>
      </c>
      <c r="K1037" s="188">
        <f t="shared" si="485"/>
        <v>0</v>
      </c>
      <c r="L1037" s="170">
        <f t="shared" si="485"/>
        <v>0</v>
      </c>
      <c r="M1037" s="183">
        <f t="shared" si="485"/>
        <v>0</v>
      </c>
      <c r="N1037" s="173">
        <f t="shared" si="485"/>
        <v>0</v>
      </c>
      <c r="O1037" s="173">
        <f t="shared" si="485"/>
        <v>0</v>
      </c>
      <c r="P1037" s="173">
        <f t="shared" si="485"/>
        <v>0</v>
      </c>
      <c r="Q1037" s="173">
        <f t="shared" si="485"/>
        <v>0</v>
      </c>
      <c r="R1037" s="173">
        <f t="shared" si="485"/>
        <v>0</v>
      </c>
      <c r="S1037" s="173">
        <f t="shared" si="485"/>
        <v>0</v>
      </c>
      <c r="T1037" s="173">
        <f t="shared" si="485"/>
        <v>0</v>
      </c>
      <c r="U1037" s="173">
        <f t="shared" si="485"/>
        <v>0</v>
      </c>
      <c r="V1037" s="186">
        <f t="shared" si="485"/>
        <v>0</v>
      </c>
      <c r="W1037" s="633"/>
      <c r="X1037" s="79"/>
      <c r="Y1037" s="474" t="s">
        <v>676</v>
      </c>
      <c r="Z1037" s="456" t="s">
        <v>192</v>
      </c>
      <c r="AA1037" s="488"/>
      <c r="AB1037" s="489"/>
    </row>
    <row r="1038" spans="1:28" s="132" customFormat="1" ht="12.75" customHeight="1" x14ac:dyDescent="0.2">
      <c r="A1038" s="340"/>
      <c r="B1038" s="240"/>
      <c r="C1038" s="241"/>
      <c r="D1038" s="33"/>
      <c r="E1038" s="71"/>
      <c r="F1038" s="500" t="s">
        <v>703</v>
      </c>
      <c r="G1038" s="627"/>
      <c r="H1038" s="182">
        <f t="shared" si="485"/>
        <v>0</v>
      </c>
      <c r="I1038" s="171">
        <f t="shared" si="485"/>
        <v>0</v>
      </c>
      <c r="J1038" s="171">
        <f t="shared" si="485"/>
        <v>0</v>
      </c>
      <c r="K1038" s="188">
        <f t="shared" si="485"/>
        <v>0</v>
      </c>
      <c r="L1038" s="170">
        <f t="shared" si="485"/>
        <v>0</v>
      </c>
      <c r="M1038" s="183">
        <f t="shared" si="485"/>
        <v>0</v>
      </c>
      <c r="N1038" s="173">
        <f t="shared" si="485"/>
        <v>0</v>
      </c>
      <c r="O1038" s="173">
        <f t="shared" si="485"/>
        <v>0</v>
      </c>
      <c r="P1038" s="173">
        <f t="shared" si="485"/>
        <v>0</v>
      </c>
      <c r="Q1038" s="173">
        <f t="shared" si="485"/>
        <v>0</v>
      </c>
      <c r="R1038" s="173">
        <f t="shared" si="485"/>
        <v>0</v>
      </c>
      <c r="S1038" s="173">
        <f t="shared" si="485"/>
        <v>0</v>
      </c>
      <c r="T1038" s="173">
        <f t="shared" si="485"/>
        <v>0</v>
      </c>
      <c r="U1038" s="173">
        <f t="shared" si="485"/>
        <v>0</v>
      </c>
      <c r="V1038" s="186">
        <f t="shared" si="485"/>
        <v>0</v>
      </c>
      <c r="W1038" s="633"/>
      <c r="X1038" s="79"/>
      <c r="Y1038" s="474" t="s">
        <v>676</v>
      </c>
      <c r="Z1038" s="456" t="s">
        <v>192</v>
      </c>
      <c r="AA1038" s="488"/>
      <c r="AB1038" s="489"/>
    </row>
    <row r="1039" spans="1:28" s="132" customFormat="1" ht="12.75" customHeight="1" x14ac:dyDescent="0.2">
      <c r="A1039" s="340"/>
      <c r="B1039" s="240"/>
      <c r="C1039" s="241"/>
      <c r="D1039" s="33" t="s">
        <v>655</v>
      </c>
      <c r="E1039" s="34"/>
      <c r="F1039" s="555"/>
      <c r="G1039" s="631"/>
      <c r="H1039" s="58">
        <f t="shared" ref="H1039:V1039" si="486">SUBTOTAL(9,H1040:H1044)</f>
        <v>0</v>
      </c>
      <c r="I1039" s="43">
        <f t="shared" si="486"/>
        <v>0</v>
      </c>
      <c r="J1039" s="43">
        <f t="shared" si="486"/>
        <v>0</v>
      </c>
      <c r="K1039" s="46">
        <f t="shared" si="486"/>
        <v>0</v>
      </c>
      <c r="L1039" s="58">
        <f t="shared" si="486"/>
        <v>0</v>
      </c>
      <c r="M1039" s="45">
        <f t="shared" si="486"/>
        <v>0</v>
      </c>
      <c r="N1039" s="43">
        <f t="shared" si="486"/>
        <v>0</v>
      </c>
      <c r="O1039" s="43">
        <f t="shared" si="486"/>
        <v>0</v>
      </c>
      <c r="P1039" s="43">
        <f t="shared" si="486"/>
        <v>0</v>
      </c>
      <c r="Q1039" s="43">
        <f t="shared" si="486"/>
        <v>0</v>
      </c>
      <c r="R1039" s="43">
        <f t="shared" si="486"/>
        <v>0</v>
      </c>
      <c r="S1039" s="43">
        <f t="shared" si="486"/>
        <v>0</v>
      </c>
      <c r="T1039" s="43">
        <f t="shared" si="486"/>
        <v>0</v>
      </c>
      <c r="U1039" s="43">
        <f t="shared" si="486"/>
        <v>0</v>
      </c>
      <c r="V1039" s="43">
        <f t="shared" si="486"/>
        <v>0</v>
      </c>
      <c r="W1039" s="634"/>
      <c r="Y1039" s="457" t="s">
        <v>675</v>
      </c>
      <c r="Z1039" s="485"/>
      <c r="AA1039" s="489"/>
      <c r="AB1039" s="489"/>
    </row>
    <row r="1040" spans="1:28" s="132" customFormat="1" ht="12.75" customHeight="1" x14ac:dyDescent="0.2">
      <c r="A1040" s="340"/>
      <c r="B1040" s="240"/>
      <c r="C1040" s="241"/>
      <c r="D1040" s="33"/>
      <c r="E1040" s="71"/>
      <c r="F1040" s="500" t="s">
        <v>656</v>
      </c>
      <c r="G1040" s="627"/>
      <c r="H1040" s="182">
        <f t="shared" ref="H1040:V1044" si="487">H511</f>
        <v>0</v>
      </c>
      <c r="I1040" s="171">
        <f t="shared" si="487"/>
        <v>0</v>
      </c>
      <c r="J1040" s="171">
        <f t="shared" si="487"/>
        <v>0</v>
      </c>
      <c r="K1040" s="188">
        <f t="shared" si="487"/>
        <v>0</v>
      </c>
      <c r="L1040" s="170">
        <f t="shared" si="487"/>
        <v>0</v>
      </c>
      <c r="M1040" s="183">
        <f t="shared" si="487"/>
        <v>0</v>
      </c>
      <c r="N1040" s="173">
        <f t="shared" si="487"/>
        <v>0</v>
      </c>
      <c r="O1040" s="173">
        <f t="shared" si="487"/>
        <v>0</v>
      </c>
      <c r="P1040" s="173">
        <f t="shared" si="487"/>
        <v>0</v>
      </c>
      <c r="Q1040" s="173">
        <f t="shared" si="487"/>
        <v>0</v>
      </c>
      <c r="R1040" s="173">
        <f t="shared" si="487"/>
        <v>0</v>
      </c>
      <c r="S1040" s="173">
        <f t="shared" si="487"/>
        <v>0</v>
      </c>
      <c r="T1040" s="173">
        <f t="shared" si="487"/>
        <v>0</v>
      </c>
      <c r="U1040" s="173">
        <f t="shared" si="487"/>
        <v>0</v>
      </c>
      <c r="V1040" s="186">
        <f t="shared" si="487"/>
        <v>0</v>
      </c>
      <c r="W1040" s="633"/>
      <c r="X1040" s="79"/>
      <c r="Y1040" s="474" t="s">
        <v>676</v>
      </c>
      <c r="Z1040" s="456" t="s">
        <v>192</v>
      </c>
      <c r="AA1040" s="488"/>
      <c r="AB1040" s="489"/>
    </row>
    <row r="1041" spans="1:28" s="132" customFormat="1" ht="12.75" customHeight="1" x14ac:dyDescent="0.2">
      <c r="A1041" s="340"/>
      <c r="B1041" s="240"/>
      <c r="C1041" s="241"/>
      <c r="D1041" s="33"/>
      <c r="E1041" s="71"/>
      <c r="F1041" s="500" t="s">
        <v>657</v>
      </c>
      <c r="G1041" s="627"/>
      <c r="H1041" s="182">
        <f t="shared" si="487"/>
        <v>0</v>
      </c>
      <c r="I1041" s="171">
        <f t="shared" si="487"/>
        <v>0</v>
      </c>
      <c r="J1041" s="171">
        <f t="shared" si="487"/>
        <v>0</v>
      </c>
      <c r="K1041" s="188">
        <f t="shared" si="487"/>
        <v>0</v>
      </c>
      <c r="L1041" s="170">
        <f t="shared" si="487"/>
        <v>0</v>
      </c>
      <c r="M1041" s="183">
        <f t="shared" si="487"/>
        <v>0</v>
      </c>
      <c r="N1041" s="173">
        <f t="shared" si="487"/>
        <v>0</v>
      </c>
      <c r="O1041" s="173">
        <f t="shared" si="487"/>
        <v>0</v>
      </c>
      <c r="P1041" s="173">
        <f t="shared" si="487"/>
        <v>0</v>
      </c>
      <c r="Q1041" s="173">
        <f t="shared" si="487"/>
        <v>0</v>
      </c>
      <c r="R1041" s="173">
        <f t="shared" si="487"/>
        <v>0</v>
      </c>
      <c r="S1041" s="173">
        <f t="shared" si="487"/>
        <v>0</v>
      </c>
      <c r="T1041" s="173">
        <f t="shared" si="487"/>
        <v>0</v>
      </c>
      <c r="U1041" s="173">
        <f t="shared" si="487"/>
        <v>0</v>
      </c>
      <c r="V1041" s="186">
        <f t="shared" si="487"/>
        <v>0</v>
      </c>
      <c r="W1041" s="633"/>
      <c r="X1041" s="79"/>
      <c r="Y1041" s="474" t="s">
        <v>676</v>
      </c>
      <c r="Z1041" s="456" t="s">
        <v>192</v>
      </c>
      <c r="AA1041" s="488"/>
      <c r="AB1041" s="489"/>
    </row>
    <row r="1042" spans="1:28" s="132" customFormat="1" ht="12.75" customHeight="1" x14ac:dyDescent="0.2">
      <c r="A1042" s="340"/>
      <c r="B1042" s="240"/>
      <c r="C1042" s="241"/>
      <c r="D1042" s="33"/>
      <c r="E1042" s="71"/>
      <c r="F1042" s="500" t="s">
        <v>658</v>
      </c>
      <c r="G1042" s="627"/>
      <c r="H1042" s="182">
        <f t="shared" si="487"/>
        <v>0</v>
      </c>
      <c r="I1042" s="171">
        <f t="shared" si="487"/>
        <v>0</v>
      </c>
      <c r="J1042" s="171">
        <f t="shared" si="487"/>
        <v>0</v>
      </c>
      <c r="K1042" s="188">
        <f t="shared" si="487"/>
        <v>0</v>
      </c>
      <c r="L1042" s="170">
        <f t="shared" si="487"/>
        <v>0</v>
      </c>
      <c r="M1042" s="183">
        <f t="shared" si="487"/>
        <v>0</v>
      </c>
      <c r="N1042" s="173">
        <f t="shared" si="487"/>
        <v>0</v>
      </c>
      <c r="O1042" s="173">
        <f t="shared" si="487"/>
        <v>0</v>
      </c>
      <c r="P1042" s="173">
        <f t="shared" si="487"/>
        <v>0</v>
      </c>
      <c r="Q1042" s="173">
        <f t="shared" si="487"/>
        <v>0</v>
      </c>
      <c r="R1042" s="173">
        <f t="shared" si="487"/>
        <v>0</v>
      </c>
      <c r="S1042" s="173">
        <f t="shared" si="487"/>
        <v>0</v>
      </c>
      <c r="T1042" s="173">
        <f t="shared" si="487"/>
        <v>0</v>
      </c>
      <c r="U1042" s="173">
        <f t="shared" si="487"/>
        <v>0</v>
      </c>
      <c r="V1042" s="186">
        <f t="shared" si="487"/>
        <v>0</v>
      </c>
      <c r="W1042" s="633"/>
      <c r="X1042" s="79"/>
      <c r="Y1042" s="474" t="s">
        <v>676</v>
      </c>
      <c r="Z1042" s="456" t="s">
        <v>192</v>
      </c>
      <c r="AA1042" s="488"/>
      <c r="AB1042" s="489"/>
    </row>
    <row r="1043" spans="1:28" s="132" customFormat="1" ht="12.75" customHeight="1" x14ac:dyDescent="0.2">
      <c r="A1043" s="340"/>
      <c r="B1043" s="240"/>
      <c r="C1043" s="241"/>
      <c r="D1043" s="33"/>
      <c r="E1043" s="71"/>
      <c r="F1043" s="500" t="s">
        <v>659</v>
      </c>
      <c r="G1043" s="627"/>
      <c r="H1043" s="182">
        <f t="shared" si="487"/>
        <v>0</v>
      </c>
      <c r="I1043" s="171">
        <f t="shared" si="487"/>
        <v>0</v>
      </c>
      <c r="J1043" s="171">
        <f t="shared" si="487"/>
        <v>0</v>
      </c>
      <c r="K1043" s="188">
        <f t="shared" si="487"/>
        <v>0</v>
      </c>
      <c r="L1043" s="170">
        <f t="shared" si="487"/>
        <v>0</v>
      </c>
      <c r="M1043" s="183">
        <f t="shared" si="487"/>
        <v>0</v>
      </c>
      <c r="N1043" s="173">
        <f t="shared" si="487"/>
        <v>0</v>
      </c>
      <c r="O1043" s="173">
        <f t="shared" si="487"/>
        <v>0</v>
      </c>
      <c r="P1043" s="173">
        <f t="shared" si="487"/>
        <v>0</v>
      </c>
      <c r="Q1043" s="173">
        <f t="shared" si="487"/>
        <v>0</v>
      </c>
      <c r="R1043" s="173">
        <f t="shared" si="487"/>
        <v>0</v>
      </c>
      <c r="S1043" s="173">
        <f t="shared" si="487"/>
        <v>0</v>
      </c>
      <c r="T1043" s="173">
        <f t="shared" si="487"/>
        <v>0</v>
      </c>
      <c r="U1043" s="173">
        <f t="shared" si="487"/>
        <v>0</v>
      </c>
      <c r="V1043" s="186">
        <f t="shared" si="487"/>
        <v>0</v>
      </c>
      <c r="W1043" s="633"/>
      <c r="X1043" s="79"/>
      <c r="Y1043" s="474" t="s">
        <v>676</v>
      </c>
      <c r="Z1043" s="456" t="s">
        <v>192</v>
      </c>
      <c r="AA1043" s="488"/>
      <c r="AB1043" s="489"/>
    </row>
    <row r="1044" spans="1:28" s="132" customFormat="1" ht="12.75" customHeight="1" x14ac:dyDescent="0.2">
      <c r="A1044" s="340"/>
      <c r="B1044" s="240"/>
      <c r="C1044" s="241"/>
      <c r="D1044" s="33"/>
      <c r="E1044" s="71"/>
      <c r="F1044" s="500" t="s">
        <v>660</v>
      </c>
      <c r="G1044" s="627"/>
      <c r="H1044" s="182">
        <f t="shared" si="487"/>
        <v>0</v>
      </c>
      <c r="I1044" s="171">
        <f t="shared" si="487"/>
        <v>0</v>
      </c>
      <c r="J1044" s="171">
        <f t="shared" si="487"/>
        <v>0</v>
      </c>
      <c r="K1044" s="188">
        <f t="shared" si="487"/>
        <v>0</v>
      </c>
      <c r="L1044" s="170">
        <f t="shared" si="487"/>
        <v>0</v>
      </c>
      <c r="M1044" s="183">
        <f t="shared" si="487"/>
        <v>0</v>
      </c>
      <c r="N1044" s="173">
        <f t="shared" si="487"/>
        <v>0</v>
      </c>
      <c r="O1044" s="173">
        <f t="shared" si="487"/>
        <v>0</v>
      </c>
      <c r="P1044" s="173">
        <f t="shared" si="487"/>
        <v>0</v>
      </c>
      <c r="Q1044" s="173">
        <f t="shared" si="487"/>
        <v>0</v>
      </c>
      <c r="R1044" s="173">
        <f t="shared" si="487"/>
        <v>0</v>
      </c>
      <c r="S1044" s="173">
        <f t="shared" si="487"/>
        <v>0</v>
      </c>
      <c r="T1044" s="173">
        <f t="shared" si="487"/>
        <v>0</v>
      </c>
      <c r="U1044" s="173">
        <f t="shared" si="487"/>
        <v>0</v>
      </c>
      <c r="V1044" s="186">
        <f t="shared" si="487"/>
        <v>0</v>
      </c>
      <c r="W1044" s="633"/>
      <c r="X1044" s="79"/>
      <c r="Y1044" s="474" t="s">
        <v>676</v>
      </c>
      <c r="Z1044" s="456" t="s">
        <v>192</v>
      </c>
      <c r="AA1044" s="488"/>
      <c r="AB1044" s="489"/>
    </row>
    <row r="1045" spans="1:28" s="132" customFormat="1" ht="12.75" customHeight="1" x14ac:dyDescent="0.2">
      <c r="A1045" s="340"/>
      <c r="B1045" s="240"/>
      <c r="C1045" s="241"/>
      <c r="D1045" s="33" t="s">
        <v>661</v>
      </c>
      <c r="E1045" s="33"/>
      <c r="F1045" s="548"/>
      <c r="G1045" s="631"/>
      <c r="H1045" s="58">
        <f t="shared" ref="H1045:V1045" si="488">SUBTOTAL(9,H1046:H1050)</f>
        <v>0</v>
      </c>
      <c r="I1045" s="43">
        <f t="shared" si="488"/>
        <v>0</v>
      </c>
      <c r="J1045" s="43">
        <f t="shared" si="488"/>
        <v>0</v>
      </c>
      <c r="K1045" s="46">
        <f t="shared" si="488"/>
        <v>0</v>
      </c>
      <c r="L1045" s="58">
        <f t="shared" si="488"/>
        <v>0</v>
      </c>
      <c r="M1045" s="45">
        <f t="shared" si="488"/>
        <v>0</v>
      </c>
      <c r="N1045" s="43">
        <f t="shared" si="488"/>
        <v>0</v>
      </c>
      <c r="O1045" s="43">
        <f t="shared" si="488"/>
        <v>0</v>
      </c>
      <c r="P1045" s="43">
        <f t="shared" si="488"/>
        <v>0</v>
      </c>
      <c r="Q1045" s="43">
        <f t="shared" si="488"/>
        <v>0</v>
      </c>
      <c r="R1045" s="43">
        <f t="shared" si="488"/>
        <v>0</v>
      </c>
      <c r="S1045" s="43">
        <f t="shared" si="488"/>
        <v>0</v>
      </c>
      <c r="T1045" s="43">
        <f t="shared" si="488"/>
        <v>0</v>
      </c>
      <c r="U1045" s="43">
        <f t="shared" si="488"/>
        <v>0</v>
      </c>
      <c r="V1045" s="43">
        <f t="shared" si="488"/>
        <v>0</v>
      </c>
      <c r="W1045" s="634"/>
      <c r="Y1045" s="457" t="s">
        <v>675</v>
      </c>
      <c r="Z1045" s="485"/>
      <c r="AA1045" s="489"/>
      <c r="AB1045" s="489"/>
    </row>
    <row r="1046" spans="1:28" s="132" customFormat="1" ht="12.75" customHeight="1" x14ac:dyDescent="0.2">
      <c r="A1046" s="340"/>
      <c r="B1046" s="240"/>
      <c r="C1046" s="241"/>
      <c r="D1046" s="33"/>
      <c r="E1046" s="71"/>
      <c r="F1046" s="500" t="s">
        <v>662</v>
      </c>
      <c r="G1046" s="627"/>
      <c r="H1046" s="182">
        <f t="shared" ref="H1046:V1050" si="489">H517</f>
        <v>0</v>
      </c>
      <c r="I1046" s="171">
        <f t="shared" si="489"/>
        <v>0</v>
      </c>
      <c r="J1046" s="171">
        <f t="shared" si="489"/>
        <v>0</v>
      </c>
      <c r="K1046" s="188">
        <f t="shared" si="489"/>
        <v>0</v>
      </c>
      <c r="L1046" s="170">
        <f t="shared" si="489"/>
        <v>0</v>
      </c>
      <c r="M1046" s="183">
        <f t="shared" si="489"/>
        <v>0</v>
      </c>
      <c r="N1046" s="173">
        <f t="shared" si="489"/>
        <v>0</v>
      </c>
      <c r="O1046" s="173">
        <f t="shared" si="489"/>
        <v>0</v>
      </c>
      <c r="P1046" s="173">
        <f t="shared" si="489"/>
        <v>0</v>
      </c>
      <c r="Q1046" s="173">
        <f t="shared" si="489"/>
        <v>0</v>
      </c>
      <c r="R1046" s="173">
        <f t="shared" si="489"/>
        <v>0</v>
      </c>
      <c r="S1046" s="173">
        <f t="shared" si="489"/>
        <v>0</v>
      </c>
      <c r="T1046" s="173">
        <f t="shared" si="489"/>
        <v>0</v>
      </c>
      <c r="U1046" s="173">
        <f t="shared" si="489"/>
        <v>0</v>
      </c>
      <c r="V1046" s="186">
        <f t="shared" si="489"/>
        <v>0</v>
      </c>
      <c r="W1046" s="633"/>
      <c r="X1046" s="79"/>
      <c r="Y1046" s="474" t="s">
        <v>676</v>
      </c>
      <c r="Z1046" s="456" t="s">
        <v>192</v>
      </c>
      <c r="AA1046" s="488"/>
      <c r="AB1046" s="489"/>
    </row>
    <row r="1047" spans="1:28" s="132" customFormat="1" ht="12.75" customHeight="1" x14ac:dyDescent="0.2">
      <c r="A1047" s="340"/>
      <c r="B1047" s="240"/>
      <c r="C1047" s="241"/>
      <c r="D1047" s="33"/>
      <c r="E1047" s="71"/>
      <c r="F1047" s="500" t="s">
        <v>663</v>
      </c>
      <c r="G1047" s="627"/>
      <c r="H1047" s="182">
        <f t="shared" si="489"/>
        <v>0</v>
      </c>
      <c r="I1047" s="171">
        <f t="shared" si="489"/>
        <v>0</v>
      </c>
      <c r="J1047" s="171">
        <f t="shared" si="489"/>
        <v>0</v>
      </c>
      <c r="K1047" s="188">
        <f t="shared" si="489"/>
        <v>0</v>
      </c>
      <c r="L1047" s="170">
        <f t="shared" si="489"/>
        <v>0</v>
      </c>
      <c r="M1047" s="183">
        <f t="shared" si="489"/>
        <v>0</v>
      </c>
      <c r="N1047" s="173">
        <f t="shared" si="489"/>
        <v>0</v>
      </c>
      <c r="O1047" s="173">
        <f t="shared" si="489"/>
        <v>0</v>
      </c>
      <c r="P1047" s="173">
        <f t="shared" si="489"/>
        <v>0</v>
      </c>
      <c r="Q1047" s="173">
        <f t="shared" si="489"/>
        <v>0</v>
      </c>
      <c r="R1047" s="173">
        <f t="shared" si="489"/>
        <v>0</v>
      </c>
      <c r="S1047" s="173">
        <f t="shared" si="489"/>
        <v>0</v>
      </c>
      <c r="T1047" s="173">
        <f t="shared" si="489"/>
        <v>0</v>
      </c>
      <c r="U1047" s="173">
        <f t="shared" si="489"/>
        <v>0</v>
      </c>
      <c r="V1047" s="186">
        <f t="shared" si="489"/>
        <v>0</v>
      </c>
      <c r="W1047" s="633"/>
      <c r="X1047" s="79"/>
      <c r="Y1047" s="474" t="s">
        <v>676</v>
      </c>
      <c r="Z1047" s="456" t="s">
        <v>192</v>
      </c>
      <c r="AA1047" s="488"/>
      <c r="AB1047" s="489"/>
    </row>
    <row r="1048" spans="1:28" s="132" customFormat="1" ht="12.75" customHeight="1" x14ac:dyDescent="0.2">
      <c r="A1048" s="340"/>
      <c r="B1048" s="240"/>
      <c r="C1048" s="241"/>
      <c r="D1048" s="33"/>
      <c r="E1048" s="71"/>
      <c r="F1048" s="500" t="s">
        <v>664</v>
      </c>
      <c r="G1048" s="627"/>
      <c r="H1048" s="182">
        <f t="shared" si="489"/>
        <v>0</v>
      </c>
      <c r="I1048" s="171">
        <f t="shared" si="489"/>
        <v>0</v>
      </c>
      <c r="J1048" s="171">
        <f t="shared" si="489"/>
        <v>0</v>
      </c>
      <c r="K1048" s="188">
        <f t="shared" si="489"/>
        <v>0</v>
      </c>
      <c r="L1048" s="170">
        <f t="shared" si="489"/>
        <v>0</v>
      </c>
      <c r="M1048" s="183">
        <f t="shared" si="489"/>
        <v>0</v>
      </c>
      <c r="N1048" s="173">
        <f t="shared" si="489"/>
        <v>0</v>
      </c>
      <c r="O1048" s="173">
        <f t="shared" si="489"/>
        <v>0</v>
      </c>
      <c r="P1048" s="173">
        <f t="shared" si="489"/>
        <v>0</v>
      </c>
      <c r="Q1048" s="173">
        <f t="shared" si="489"/>
        <v>0</v>
      </c>
      <c r="R1048" s="173">
        <f t="shared" si="489"/>
        <v>0</v>
      </c>
      <c r="S1048" s="173">
        <f t="shared" si="489"/>
        <v>0</v>
      </c>
      <c r="T1048" s="173">
        <f t="shared" si="489"/>
        <v>0</v>
      </c>
      <c r="U1048" s="173">
        <f t="shared" si="489"/>
        <v>0</v>
      </c>
      <c r="V1048" s="186">
        <f t="shared" si="489"/>
        <v>0</v>
      </c>
      <c r="W1048" s="633"/>
      <c r="X1048" s="79"/>
      <c r="Y1048" s="474" t="s">
        <v>676</v>
      </c>
      <c r="Z1048" s="456" t="s">
        <v>192</v>
      </c>
      <c r="AA1048" s="488"/>
      <c r="AB1048" s="489"/>
    </row>
    <row r="1049" spans="1:28" s="132" customFormat="1" ht="12.75" customHeight="1" x14ac:dyDescent="0.2">
      <c r="A1049" s="340"/>
      <c r="B1049" s="240"/>
      <c r="C1049" s="241"/>
      <c r="D1049" s="33"/>
      <c r="E1049" s="71"/>
      <c r="F1049" s="500" t="s">
        <v>665</v>
      </c>
      <c r="G1049" s="627"/>
      <c r="H1049" s="182">
        <f t="shared" si="489"/>
        <v>0</v>
      </c>
      <c r="I1049" s="171">
        <f t="shared" si="489"/>
        <v>0</v>
      </c>
      <c r="J1049" s="171">
        <f t="shared" si="489"/>
        <v>0</v>
      </c>
      <c r="K1049" s="188">
        <f t="shared" si="489"/>
        <v>0</v>
      </c>
      <c r="L1049" s="170">
        <f t="shared" si="489"/>
        <v>0</v>
      </c>
      <c r="M1049" s="183">
        <f t="shared" si="489"/>
        <v>0</v>
      </c>
      <c r="N1049" s="173">
        <f t="shared" si="489"/>
        <v>0</v>
      </c>
      <c r="O1049" s="173">
        <f t="shared" si="489"/>
        <v>0</v>
      </c>
      <c r="P1049" s="173">
        <f t="shared" si="489"/>
        <v>0</v>
      </c>
      <c r="Q1049" s="173">
        <f t="shared" si="489"/>
        <v>0</v>
      </c>
      <c r="R1049" s="173">
        <f t="shared" si="489"/>
        <v>0</v>
      </c>
      <c r="S1049" s="173">
        <f t="shared" si="489"/>
        <v>0</v>
      </c>
      <c r="T1049" s="173">
        <f t="shared" si="489"/>
        <v>0</v>
      </c>
      <c r="U1049" s="173">
        <f t="shared" si="489"/>
        <v>0</v>
      </c>
      <c r="V1049" s="186">
        <f t="shared" si="489"/>
        <v>0</v>
      </c>
      <c r="W1049" s="633"/>
      <c r="X1049" s="79"/>
      <c r="Y1049" s="474" t="s">
        <v>676</v>
      </c>
      <c r="Z1049" s="456" t="s">
        <v>192</v>
      </c>
      <c r="AA1049" s="488"/>
      <c r="AB1049" s="489"/>
    </row>
    <row r="1050" spans="1:28" s="132" customFormat="1" ht="12.75" customHeight="1" x14ac:dyDescent="0.2">
      <c r="A1050" s="340"/>
      <c r="B1050" s="240"/>
      <c r="C1050" s="241"/>
      <c r="D1050" s="33"/>
      <c r="E1050" s="71"/>
      <c r="F1050" s="500" t="s">
        <v>666</v>
      </c>
      <c r="G1050" s="627"/>
      <c r="H1050" s="182">
        <f t="shared" si="489"/>
        <v>0</v>
      </c>
      <c r="I1050" s="171">
        <f t="shared" si="489"/>
        <v>0</v>
      </c>
      <c r="J1050" s="171">
        <f t="shared" si="489"/>
        <v>0</v>
      </c>
      <c r="K1050" s="188">
        <f t="shared" si="489"/>
        <v>0</v>
      </c>
      <c r="L1050" s="170">
        <f t="shared" si="489"/>
        <v>0</v>
      </c>
      <c r="M1050" s="183">
        <f t="shared" si="489"/>
        <v>0</v>
      </c>
      <c r="N1050" s="173">
        <f t="shared" si="489"/>
        <v>0</v>
      </c>
      <c r="O1050" s="173">
        <f t="shared" si="489"/>
        <v>0</v>
      </c>
      <c r="P1050" s="173">
        <f t="shared" si="489"/>
        <v>0</v>
      </c>
      <c r="Q1050" s="173">
        <f t="shared" si="489"/>
        <v>0</v>
      </c>
      <c r="R1050" s="173">
        <f t="shared" si="489"/>
        <v>0</v>
      </c>
      <c r="S1050" s="173">
        <f t="shared" si="489"/>
        <v>0</v>
      </c>
      <c r="T1050" s="173">
        <f t="shared" si="489"/>
        <v>0</v>
      </c>
      <c r="U1050" s="173">
        <f t="shared" si="489"/>
        <v>0</v>
      </c>
      <c r="V1050" s="186">
        <f t="shared" si="489"/>
        <v>0</v>
      </c>
      <c r="W1050" s="633"/>
      <c r="X1050" s="79"/>
      <c r="Y1050" s="474" t="s">
        <v>676</v>
      </c>
      <c r="Z1050" s="456" t="s">
        <v>192</v>
      </c>
      <c r="AA1050" s="488"/>
      <c r="AB1050" s="489"/>
    </row>
    <row r="1051" spans="1:28" outlineLevel="1" x14ac:dyDescent="0.2">
      <c r="A1051" s="340"/>
      <c r="B1051" s="35"/>
      <c r="C1051" s="34"/>
      <c r="D1051" s="33"/>
      <c r="E1051" s="71"/>
      <c r="F1051" s="34"/>
      <c r="G1051" s="504"/>
      <c r="H1051" s="77"/>
      <c r="I1051" s="73"/>
      <c r="J1051" s="73"/>
      <c r="K1051" s="74"/>
      <c r="L1051" s="43"/>
      <c r="M1051" s="43"/>
      <c r="N1051" s="43"/>
      <c r="O1051" s="43"/>
      <c r="P1051" s="43"/>
      <c r="Q1051" s="43"/>
      <c r="R1051" s="43"/>
      <c r="S1051" s="43"/>
      <c r="T1051" s="43"/>
      <c r="U1051" s="43"/>
      <c r="V1051" s="43"/>
      <c r="W1051" s="42"/>
      <c r="Y1051" s="487"/>
      <c r="Z1051" s="487"/>
      <c r="AA1051" s="489"/>
      <c r="AB1051" s="489"/>
    </row>
    <row r="1052" spans="1:28" outlineLevel="1" x14ac:dyDescent="0.2">
      <c r="A1052" s="340"/>
      <c r="B1052" s="35"/>
      <c r="C1052" s="33" t="s">
        <v>667</v>
      </c>
      <c r="D1052" s="33"/>
      <c r="E1052" s="71"/>
      <c r="F1052" s="34"/>
      <c r="G1052" s="504">
        <f>SUBTOTAL(9,G1053:G1055)</f>
        <v>0</v>
      </c>
      <c r="H1052" s="77">
        <f t="shared" ref="H1052:W1052" si="490">SUBTOTAL(9,H1053:H1055)</f>
        <v>0</v>
      </c>
      <c r="I1052" s="73">
        <f t="shared" si="490"/>
        <v>0</v>
      </c>
      <c r="J1052" s="73">
        <f t="shared" si="490"/>
        <v>0</v>
      </c>
      <c r="K1052" s="74">
        <f t="shared" si="490"/>
        <v>0</v>
      </c>
      <c r="L1052" s="43">
        <f t="shared" si="490"/>
        <v>0</v>
      </c>
      <c r="M1052" s="43">
        <f t="shared" si="490"/>
        <v>0</v>
      </c>
      <c r="N1052" s="43">
        <f t="shared" si="490"/>
        <v>0</v>
      </c>
      <c r="O1052" s="43">
        <f t="shared" si="490"/>
        <v>0</v>
      </c>
      <c r="P1052" s="43">
        <f t="shared" si="490"/>
        <v>0</v>
      </c>
      <c r="Q1052" s="43">
        <f t="shared" si="490"/>
        <v>0</v>
      </c>
      <c r="R1052" s="43">
        <f t="shared" si="490"/>
        <v>0</v>
      </c>
      <c r="S1052" s="43">
        <f t="shared" si="490"/>
        <v>0</v>
      </c>
      <c r="T1052" s="43">
        <f t="shared" si="490"/>
        <v>0</v>
      </c>
      <c r="U1052" s="43">
        <f t="shared" si="490"/>
        <v>0</v>
      </c>
      <c r="V1052" s="43">
        <f t="shared" si="490"/>
        <v>0</v>
      </c>
      <c r="W1052" s="42">
        <f t="shared" si="490"/>
        <v>0</v>
      </c>
      <c r="Y1052" s="491"/>
      <c r="Z1052" s="491"/>
      <c r="AA1052" s="489"/>
      <c r="AB1052" s="489"/>
    </row>
    <row r="1053" spans="1:28" outlineLevel="1" x14ac:dyDescent="0.2">
      <c r="A1053" s="340"/>
      <c r="B1053" s="35"/>
      <c r="C1053" s="34"/>
      <c r="D1053" s="33"/>
      <c r="E1053" s="71"/>
      <c r="F1053" s="500" t="s">
        <v>194</v>
      </c>
      <c r="G1053" s="505">
        <f t="shared" ref="G1053:W1055" si="491">G524</f>
        <v>0</v>
      </c>
      <c r="H1053" s="506">
        <f t="shared" si="491"/>
        <v>0</v>
      </c>
      <c r="I1053" s="507">
        <f t="shared" si="491"/>
        <v>0</v>
      </c>
      <c r="J1053" s="507">
        <f t="shared" si="491"/>
        <v>0</v>
      </c>
      <c r="K1053" s="508">
        <f t="shared" si="491"/>
        <v>0</v>
      </c>
      <c r="L1053" s="509">
        <f t="shared" si="491"/>
        <v>0</v>
      </c>
      <c r="M1053" s="510">
        <f t="shared" si="491"/>
        <v>0</v>
      </c>
      <c r="N1053" s="507">
        <f t="shared" si="491"/>
        <v>0</v>
      </c>
      <c r="O1053" s="507">
        <f t="shared" si="491"/>
        <v>0</v>
      </c>
      <c r="P1053" s="507">
        <f t="shared" si="491"/>
        <v>0</v>
      </c>
      <c r="Q1053" s="507">
        <f t="shared" si="491"/>
        <v>0</v>
      </c>
      <c r="R1053" s="507">
        <f t="shared" si="491"/>
        <v>0</v>
      </c>
      <c r="S1053" s="507">
        <f t="shared" si="491"/>
        <v>0</v>
      </c>
      <c r="T1053" s="507">
        <f t="shared" si="491"/>
        <v>0</v>
      </c>
      <c r="U1053" s="507">
        <f t="shared" si="491"/>
        <v>0</v>
      </c>
      <c r="V1053" s="511">
        <f t="shared" si="491"/>
        <v>0</v>
      </c>
      <c r="W1053" s="505">
        <f t="shared" si="491"/>
        <v>0</v>
      </c>
      <c r="Y1053" s="474" t="s">
        <v>676</v>
      </c>
      <c r="Z1053" s="456" t="s">
        <v>192</v>
      </c>
      <c r="AA1053" s="488"/>
      <c r="AB1053" s="489"/>
    </row>
    <row r="1054" spans="1:28" outlineLevel="1" x14ac:dyDescent="0.2">
      <c r="A1054" s="340"/>
      <c r="B1054" s="35"/>
      <c r="C1054" s="34"/>
      <c r="D1054" s="33"/>
      <c r="E1054" s="71"/>
      <c r="F1054" s="500" t="s">
        <v>196</v>
      </c>
      <c r="G1054" s="505">
        <f t="shared" si="491"/>
        <v>0</v>
      </c>
      <c r="H1054" s="506">
        <f t="shared" si="491"/>
        <v>0</v>
      </c>
      <c r="I1054" s="507">
        <f t="shared" si="491"/>
        <v>0</v>
      </c>
      <c r="J1054" s="507">
        <f t="shared" si="491"/>
        <v>0</v>
      </c>
      <c r="K1054" s="508">
        <f t="shared" si="491"/>
        <v>0</v>
      </c>
      <c r="L1054" s="509">
        <f t="shared" si="491"/>
        <v>0</v>
      </c>
      <c r="M1054" s="510">
        <f t="shared" si="491"/>
        <v>0</v>
      </c>
      <c r="N1054" s="507">
        <f t="shared" si="491"/>
        <v>0</v>
      </c>
      <c r="O1054" s="507">
        <f t="shared" si="491"/>
        <v>0</v>
      </c>
      <c r="P1054" s="507">
        <f t="shared" si="491"/>
        <v>0</v>
      </c>
      <c r="Q1054" s="507">
        <f t="shared" si="491"/>
        <v>0</v>
      </c>
      <c r="R1054" s="507">
        <f t="shared" si="491"/>
        <v>0</v>
      </c>
      <c r="S1054" s="507">
        <f t="shared" si="491"/>
        <v>0</v>
      </c>
      <c r="T1054" s="507">
        <f t="shared" si="491"/>
        <v>0</v>
      </c>
      <c r="U1054" s="507">
        <f t="shared" si="491"/>
        <v>0</v>
      </c>
      <c r="V1054" s="511">
        <f t="shared" si="491"/>
        <v>0</v>
      </c>
      <c r="W1054" s="505">
        <f t="shared" si="491"/>
        <v>0</v>
      </c>
      <c r="Y1054" s="474" t="s">
        <v>676</v>
      </c>
      <c r="Z1054" s="456" t="s">
        <v>192</v>
      </c>
      <c r="AA1054" s="488"/>
      <c r="AB1054" s="489"/>
    </row>
    <row r="1055" spans="1:28" outlineLevel="1" x14ac:dyDescent="0.2">
      <c r="A1055" s="340"/>
      <c r="B1055" s="35"/>
      <c r="C1055" s="34"/>
      <c r="D1055" s="33"/>
      <c r="E1055" s="71"/>
      <c r="F1055" s="500" t="s">
        <v>197</v>
      </c>
      <c r="G1055" s="505">
        <f t="shared" si="491"/>
        <v>0</v>
      </c>
      <c r="H1055" s="506">
        <f t="shared" si="491"/>
        <v>0</v>
      </c>
      <c r="I1055" s="507">
        <f t="shared" si="491"/>
        <v>0</v>
      </c>
      <c r="J1055" s="507">
        <f t="shared" si="491"/>
        <v>0</v>
      </c>
      <c r="K1055" s="508">
        <f t="shared" si="491"/>
        <v>0</v>
      </c>
      <c r="L1055" s="509">
        <f t="shared" si="491"/>
        <v>0</v>
      </c>
      <c r="M1055" s="510">
        <f t="shared" si="491"/>
        <v>0</v>
      </c>
      <c r="N1055" s="507">
        <f t="shared" si="491"/>
        <v>0</v>
      </c>
      <c r="O1055" s="507">
        <f t="shared" si="491"/>
        <v>0</v>
      </c>
      <c r="P1055" s="507">
        <f t="shared" si="491"/>
        <v>0</v>
      </c>
      <c r="Q1055" s="507">
        <f t="shared" si="491"/>
        <v>0</v>
      </c>
      <c r="R1055" s="507">
        <f t="shared" si="491"/>
        <v>0</v>
      </c>
      <c r="S1055" s="507">
        <f t="shared" si="491"/>
        <v>0</v>
      </c>
      <c r="T1055" s="507">
        <f t="shared" si="491"/>
        <v>0</v>
      </c>
      <c r="U1055" s="507">
        <f t="shared" si="491"/>
        <v>0</v>
      </c>
      <c r="V1055" s="511">
        <f t="shared" si="491"/>
        <v>0</v>
      </c>
      <c r="W1055" s="505">
        <f t="shared" si="491"/>
        <v>0</v>
      </c>
      <c r="Y1055" s="474" t="s">
        <v>676</v>
      </c>
      <c r="Z1055" s="456" t="s">
        <v>192</v>
      </c>
      <c r="AA1055" s="488"/>
      <c r="AB1055" s="489"/>
    </row>
    <row r="1056" spans="1:28" s="132" customFormat="1" ht="12.75" customHeight="1" thickBot="1" x14ac:dyDescent="0.25">
      <c r="A1056" s="340"/>
      <c r="B1056" s="550"/>
      <c r="C1056" s="551"/>
      <c r="D1056" s="552"/>
      <c r="E1056" s="553"/>
      <c r="F1056" s="556"/>
      <c r="G1056" s="443"/>
      <c r="H1056" s="444"/>
      <c r="I1056" s="445"/>
      <c r="J1056" s="445"/>
      <c r="K1056" s="537"/>
      <c r="L1056" s="448"/>
      <c r="M1056" s="446"/>
      <c r="N1056" s="445"/>
      <c r="O1056" s="445"/>
      <c r="P1056" s="445"/>
      <c r="Q1056" s="445"/>
      <c r="R1056" s="445"/>
      <c r="S1056" s="445"/>
      <c r="T1056" s="445"/>
      <c r="U1056" s="445"/>
      <c r="V1056" s="445"/>
      <c r="W1056" s="447"/>
      <c r="Y1056" s="484"/>
      <c r="Z1056" s="485"/>
      <c r="AA1056" s="491"/>
      <c r="AB1056" s="491"/>
    </row>
    <row r="1057" spans="1:28" ht="13.5" thickBot="1" x14ac:dyDescent="0.25">
      <c r="A1057" s="340"/>
      <c r="C1057" s="79"/>
      <c r="D1057" s="79"/>
      <c r="G1057" s="131"/>
      <c r="H1057" s="228"/>
      <c r="I1057" s="228"/>
      <c r="J1057" s="228"/>
      <c r="K1057" s="228"/>
      <c r="L1057" s="131"/>
      <c r="M1057" s="131"/>
      <c r="N1057" s="131"/>
      <c r="O1057" s="131"/>
      <c r="P1057" s="131"/>
      <c r="Q1057" s="131"/>
      <c r="R1057" s="131"/>
      <c r="S1057" s="131"/>
      <c r="T1057" s="131"/>
      <c r="U1057" s="131"/>
      <c r="V1057" s="131"/>
      <c r="W1057" s="131"/>
      <c r="Y1057" s="229"/>
    </row>
    <row r="1058" spans="1:28" ht="15.75" x14ac:dyDescent="0.2">
      <c r="A1058" s="340"/>
      <c r="B1058" s="230" t="s">
        <v>704</v>
      </c>
      <c r="C1058" s="231"/>
      <c r="D1058" s="231"/>
      <c r="E1058" s="232"/>
      <c r="F1058" s="232"/>
      <c r="G1058" s="350"/>
      <c r="H1058" s="233">
        <f t="shared" ref="H1058:W1058" si="492">SUM(SUBTOTAL(9,H538:H544),SUBTOTAL(9,H548:H555,H561,H571:H575,H578:H582,H589,H592),H605:H606,H617:H618,SUBTOTAL(9,H844:H851,H857,H867:H871,H874:H878,H885,H888),SUBTOTAL(9,H901:H908,H914,H924:H928,H931:H935,H942,H945),SUBTOTAL(9,H958:H965,H971,H981:H985,H988:H992,H999,H1002))</f>
        <v>0</v>
      </c>
      <c r="I1058" s="234">
        <f t="shared" si="492"/>
        <v>0</v>
      </c>
      <c r="J1058" s="234">
        <f t="shared" si="492"/>
        <v>0</v>
      </c>
      <c r="K1058" s="235">
        <f t="shared" si="492"/>
        <v>0</v>
      </c>
      <c r="L1058" s="236">
        <f t="shared" si="492"/>
        <v>0</v>
      </c>
      <c r="M1058" s="237">
        <f t="shared" si="492"/>
        <v>0</v>
      </c>
      <c r="N1058" s="237">
        <f t="shared" si="492"/>
        <v>0</v>
      </c>
      <c r="O1058" s="237">
        <f t="shared" si="492"/>
        <v>0</v>
      </c>
      <c r="P1058" s="237">
        <f t="shared" si="492"/>
        <v>0</v>
      </c>
      <c r="Q1058" s="237">
        <f t="shared" si="492"/>
        <v>0</v>
      </c>
      <c r="R1058" s="237">
        <f t="shared" si="492"/>
        <v>0</v>
      </c>
      <c r="S1058" s="237">
        <f t="shared" si="492"/>
        <v>0</v>
      </c>
      <c r="T1058" s="237">
        <f t="shared" si="492"/>
        <v>0</v>
      </c>
      <c r="U1058" s="237">
        <f t="shared" si="492"/>
        <v>0</v>
      </c>
      <c r="V1058" s="238">
        <f t="shared" si="492"/>
        <v>0</v>
      </c>
      <c r="W1058" s="239">
        <f t="shared" si="492"/>
        <v>0</v>
      </c>
      <c r="Y1058" s="477" t="s">
        <v>685</v>
      </c>
      <c r="Z1058" s="456" t="s">
        <v>192</v>
      </c>
      <c r="AA1058" s="486"/>
      <c r="AB1058" s="487"/>
    </row>
    <row r="1059" spans="1:28" ht="15.75" x14ac:dyDescent="0.2">
      <c r="A1059" s="340"/>
      <c r="B1059" s="249" t="s">
        <v>705</v>
      </c>
      <c r="C1059" s="250"/>
      <c r="D1059" s="250"/>
      <c r="E1059" s="250"/>
      <c r="F1059" s="250"/>
      <c r="G1059" s="348"/>
      <c r="H1059" s="243">
        <f t="shared" ref="H1059:W1059" si="493">SUM(H658,H838,H791,H1018)-H1058</f>
        <v>0</v>
      </c>
      <c r="I1059" s="243">
        <f t="shared" si="493"/>
        <v>0</v>
      </c>
      <c r="J1059" s="243">
        <f t="shared" si="493"/>
        <v>0</v>
      </c>
      <c r="K1059" s="244">
        <f t="shared" si="493"/>
        <v>0</v>
      </c>
      <c r="L1059" s="245">
        <f t="shared" si="493"/>
        <v>0</v>
      </c>
      <c r="M1059" s="246">
        <f t="shared" si="493"/>
        <v>0</v>
      </c>
      <c r="N1059" s="246">
        <f t="shared" si="493"/>
        <v>0</v>
      </c>
      <c r="O1059" s="246">
        <f t="shared" si="493"/>
        <v>0</v>
      </c>
      <c r="P1059" s="246">
        <f t="shared" si="493"/>
        <v>0</v>
      </c>
      <c r="Q1059" s="246">
        <f t="shared" si="493"/>
        <v>0</v>
      </c>
      <c r="R1059" s="246">
        <f t="shared" si="493"/>
        <v>0</v>
      </c>
      <c r="S1059" s="246">
        <f t="shared" si="493"/>
        <v>0</v>
      </c>
      <c r="T1059" s="246">
        <f t="shared" si="493"/>
        <v>0</v>
      </c>
      <c r="U1059" s="246">
        <f t="shared" si="493"/>
        <v>0</v>
      </c>
      <c r="V1059" s="247">
        <f t="shared" si="493"/>
        <v>0</v>
      </c>
      <c r="W1059" s="248">
        <f t="shared" si="493"/>
        <v>0</v>
      </c>
      <c r="Y1059" s="477" t="s">
        <v>685</v>
      </c>
      <c r="Z1059" s="456" t="s">
        <v>192</v>
      </c>
      <c r="AA1059" s="488"/>
      <c r="AB1059" s="489"/>
    </row>
    <row r="1060" spans="1:28" ht="15.75" x14ac:dyDescent="0.2">
      <c r="A1060" s="340"/>
      <c r="B1060" s="249" t="s">
        <v>706</v>
      </c>
      <c r="C1060" s="250"/>
      <c r="D1060" s="250"/>
      <c r="E1060" s="250"/>
      <c r="F1060" s="250"/>
      <c r="G1060" s="348"/>
      <c r="H1060" s="242">
        <f>SUM(H1058:H1059)</f>
        <v>0</v>
      </c>
      <c r="I1060" s="243">
        <f t="shared" ref="I1060:W1060" si="494">SUM(I1058:I1059)</f>
        <v>0</v>
      </c>
      <c r="J1060" s="243">
        <f t="shared" si="494"/>
        <v>0</v>
      </c>
      <c r="K1060" s="244">
        <f t="shared" si="494"/>
        <v>0</v>
      </c>
      <c r="L1060" s="245">
        <f t="shared" si="494"/>
        <v>0</v>
      </c>
      <c r="M1060" s="246">
        <f t="shared" si="494"/>
        <v>0</v>
      </c>
      <c r="N1060" s="246">
        <f t="shared" si="494"/>
        <v>0</v>
      </c>
      <c r="O1060" s="246">
        <f t="shared" si="494"/>
        <v>0</v>
      </c>
      <c r="P1060" s="246">
        <f t="shared" si="494"/>
        <v>0</v>
      </c>
      <c r="Q1060" s="246">
        <f t="shared" si="494"/>
        <v>0</v>
      </c>
      <c r="R1060" s="246">
        <f t="shared" si="494"/>
        <v>0</v>
      </c>
      <c r="S1060" s="246">
        <f t="shared" si="494"/>
        <v>0</v>
      </c>
      <c r="T1060" s="246">
        <f t="shared" si="494"/>
        <v>0</v>
      </c>
      <c r="U1060" s="246">
        <f t="shared" si="494"/>
        <v>0</v>
      </c>
      <c r="V1060" s="247">
        <f t="shared" si="494"/>
        <v>0</v>
      </c>
      <c r="W1060" s="248">
        <f t="shared" si="494"/>
        <v>0</v>
      </c>
      <c r="Y1060" s="477" t="s">
        <v>685</v>
      </c>
      <c r="Z1060" s="456" t="s">
        <v>192</v>
      </c>
      <c r="AA1060" s="488"/>
      <c r="AB1060" s="489"/>
    </row>
    <row r="1061" spans="1:28" ht="15.75" x14ac:dyDescent="0.2">
      <c r="A1061" s="343"/>
      <c r="B1061" s="240"/>
      <c r="C1061" s="241"/>
      <c r="D1061" s="241"/>
      <c r="E1061" s="241"/>
      <c r="F1061" s="347"/>
      <c r="G1061" s="349"/>
      <c r="H1061" s="251"/>
      <c r="I1061" s="252"/>
      <c r="J1061" s="252"/>
      <c r="K1061" s="253"/>
      <c r="L1061" s="252"/>
      <c r="M1061" s="252"/>
      <c r="N1061" s="252"/>
      <c r="O1061" s="252"/>
      <c r="P1061" s="252"/>
      <c r="Q1061" s="252"/>
      <c r="R1061" s="252"/>
      <c r="S1061" s="252"/>
      <c r="T1061" s="252"/>
      <c r="U1061" s="252"/>
      <c r="V1061" s="254"/>
      <c r="W1061" s="255"/>
      <c r="Y1061" s="484"/>
      <c r="Z1061" s="485"/>
      <c r="AA1061" s="489"/>
      <c r="AB1061" s="489"/>
    </row>
    <row r="1062" spans="1:28" ht="16.5" thickBot="1" x14ac:dyDescent="0.3">
      <c r="A1062" s="340"/>
      <c r="B1062" s="256" t="s">
        <v>707</v>
      </c>
      <c r="C1062" s="257"/>
      <c r="D1062" s="257"/>
      <c r="E1062" s="257"/>
      <c r="F1062" s="257"/>
      <c r="G1062" s="351"/>
      <c r="H1062" s="258">
        <f>SUM($H1060:H1060)</f>
        <v>0</v>
      </c>
      <c r="I1062" s="259">
        <f>SUM($H1060:I1060)</f>
        <v>0</v>
      </c>
      <c r="J1062" s="259">
        <f>SUM($H1060:J1060)</f>
        <v>0</v>
      </c>
      <c r="K1062" s="260">
        <f>SUM($H1060:K1060)</f>
        <v>0</v>
      </c>
      <c r="L1062" s="261">
        <f>SUM($H1060:L1060)</f>
        <v>0</v>
      </c>
      <c r="M1062" s="262">
        <f>SUM($H1060:M1060)</f>
        <v>0</v>
      </c>
      <c r="N1062" s="262">
        <f>SUM($H1060:N1060)</f>
        <v>0</v>
      </c>
      <c r="O1062" s="262">
        <f>SUM($H1060:O1060)</f>
        <v>0</v>
      </c>
      <c r="P1062" s="262">
        <f>SUM($H1060:P1060)</f>
        <v>0</v>
      </c>
      <c r="Q1062" s="262">
        <f>SUM($H1060:Q1060)</f>
        <v>0</v>
      </c>
      <c r="R1062" s="262">
        <f>SUM($H1060:R1060)</f>
        <v>0</v>
      </c>
      <c r="S1062" s="262">
        <f>SUM($H1060:S1060)</f>
        <v>0</v>
      </c>
      <c r="T1062" s="262">
        <f>SUM($H1060:T1060)</f>
        <v>0</v>
      </c>
      <c r="U1062" s="262">
        <f>SUM($H1060:U1060)</f>
        <v>0</v>
      </c>
      <c r="V1062" s="263">
        <f>SUM($H1060:V1060)</f>
        <v>0</v>
      </c>
      <c r="W1062" s="92">
        <f>SUM($G1060:W1060)</f>
        <v>0</v>
      </c>
      <c r="Y1062" s="477" t="s">
        <v>685</v>
      </c>
      <c r="Z1062" s="456" t="s">
        <v>192</v>
      </c>
      <c r="AA1062" s="490"/>
      <c r="AB1062" s="491"/>
    </row>
  </sheetData>
  <autoFilter ref="AA6:AD527" xr:uid="{1BCED6E2-2C67-43B7-8DE4-C0184F5C2AC0}"/>
  <dataConsolidate/>
  <conditionalFormatting sqref="Y194">
    <cfRule type="cellIs" dxfId="5" priority="11" stopIfTrue="1" operator="lessThan">
      <formula>0</formula>
    </cfRule>
    <cfRule type="cellIs" dxfId="4" priority="12" stopIfTrue="1" operator="notEqual">
      <formula>IF(ISNUMBER(Y194),Y194,"")</formula>
    </cfRule>
  </conditionalFormatting>
  <conditionalFormatting sqref="H194:W194">
    <cfRule type="cellIs" dxfId="3" priority="3" stopIfTrue="1" operator="lessThan">
      <formula>0</formula>
    </cfRule>
    <cfRule type="cellIs" dxfId="2" priority="4" stopIfTrue="1" operator="notEqual">
      <formula>IF(ISNUMBER(H194),H194,"")</formula>
    </cfRule>
  </conditionalFormatting>
  <conditionalFormatting sqref="H723:V723">
    <cfRule type="cellIs" dxfId="1" priority="1" stopIfTrue="1" operator="lessThan">
      <formula>0</formula>
    </cfRule>
    <cfRule type="cellIs" dxfId="0" priority="2" stopIfTrue="1" operator="notEqual">
      <formula>IF(ISNUMBER(H723),H723,"")</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1740C113-26BA-46B9-B81A-160D1225F198}">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FEE654CB-54C6-4424-BB4C-8A4ED7610C4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57150</xdr:rowOff>
              </from>
              <to>
                <xdr:col>5</xdr:col>
                <xdr:colOff>2200275</xdr:colOff>
                <xdr:row>2</xdr:row>
                <xdr:rowOff>19050</xdr:rowOff>
              </to>
            </anchor>
          </objectPr>
        </oleObject>
      </mc:Choice>
      <mc:Fallback>
        <oleObject progId="MSPhotoEd.3" shapeId="307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topLeftCell="G1" zoomScale="70" zoomScaleNormal="70" workbookViewId="0">
      <selection activeCell="O95" sqref="O95"/>
    </sheetView>
  </sheetViews>
  <sheetFormatPr defaultColWidth="9.28515625" defaultRowHeight="12.75" x14ac:dyDescent="0.2"/>
  <cols>
    <col min="1" max="1" width="1.7109375" customWidth="1"/>
    <col min="2" max="2" width="2.7109375" customWidth="1"/>
    <col min="3" max="3" width="3.28515625" customWidth="1"/>
    <col min="4" max="4" width="2.7109375" customWidth="1"/>
    <col min="5" max="5" width="3.42578125" customWidth="1"/>
    <col min="6" max="6" width="76" bestFit="1" customWidth="1"/>
    <col min="7" max="7" width="11.85546875" style="327" customWidth="1"/>
    <col min="8" max="8" width="4" style="268" customWidth="1"/>
    <col min="9" max="9" width="3.5703125" style="268" customWidth="1"/>
    <col min="10" max="10" width="2.7109375" customWidth="1"/>
    <col min="11" max="11" width="4.28515625" customWidth="1"/>
    <col min="12" max="12" width="3.28515625" customWidth="1"/>
    <col min="13" max="13" width="3.42578125" customWidth="1"/>
    <col min="14" max="14" width="3.28515625" customWidth="1"/>
    <col min="15" max="15" width="105.5703125" bestFit="1" customWidth="1"/>
    <col min="16" max="18" width="11.28515625" style="269" customWidth="1"/>
    <col min="19" max="19" width="3.42578125" style="269" customWidth="1"/>
    <col min="20" max="20" width="3" style="269" customWidth="1"/>
    <col min="21" max="21" width="2.7109375" customWidth="1"/>
    <col min="22" max="22" width="4.28515625" customWidth="1"/>
    <col min="23" max="23" width="3.28515625" customWidth="1"/>
    <col min="24" max="24" width="3.42578125" customWidth="1"/>
    <col min="25" max="25" width="3.28515625" customWidth="1"/>
    <col min="26" max="26" width="80.28515625" customWidth="1"/>
    <col min="27" max="28" width="11.140625" style="269" customWidth="1"/>
    <col min="29" max="29" width="3.42578125" style="269" customWidth="1"/>
    <col min="30" max="30" width="3" style="269" customWidth="1"/>
    <col min="31" max="31" width="2.5703125" customWidth="1"/>
    <col min="32" max="32" width="3" customWidth="1"/>
    <col min="33" max="33" width="39.7109375" bestFit="1" customWidth="1"/>
    <col min="34" max="34" width="7.7109375" bestFit="1" customWidth="1"/>
    <col min="35" max="37" width="8.28515625" bestFit="1" customWidth="1"/>
    <col min="38" max="38" width="2.5703125" customWidth="1"/>
  </cols>
  <sheetData>
    <row r="3" spans="2:38" ht="13.5" thickBot="1" x14ac:dyDescent="0.25"/>
    <row r="4" spans="2:38" s="270" customFormat="1" ht="20.25" x14ac:dyDescent="0.3">
      <c r="B4" s="271" t="s">
        <v>678</v>
      </c>
      <c r="C4" s="272"/>
      <c r="D4" s="272"/>
      <c r="E4" s="272"/>
      <c r="F4" s="273"/>
      <c r="G4" s="328"/>
      <c r="H4" s="274"/>
      <c r="I4" s="275"/>
      <c r="J4" s="276" t="s">
        <v>708</v>
      </c>
      <c r="K4" s="277"/>
      <c r="L4" s="277"/>
      <c r="M4" s="277"/>
      <c r="N4" s="277"/>
      <c r="O4" s="277"/>
      <c r="P4" s="278"/>
      <c r="Q4" s="278"/>
      <c r="R4" s="278"/>
      <c r="S4" s="279"/>
      <c r="T4" s="280"/>
      <c r="U4" s="276" t="s">
        <v>696</v>
      </c>
      <c r="V4" s="277"/>
      <c r="W4" s="277"/>
      <c r="X4" s="277"/>
      <c r="Y4" s="277"/>
      <c r="Z4" s="277"/>
      <c r="AA4" s="278"/>
      <c r="AB4" s="278"/>
      <c r="AC4" s="279"/>
      <c r="AD4" s="280"/>
      <c r="AE4" s="276" t="s">
        <v>680</v>
      </c>
      <c r="AF4" s="277"/>
      <c r="AG4" s="277"/>
      <c r="AH4" s="277"/>
      <c r="AI4" s="277"/>
      <c r="AJ4" s="277"/>
      <c r="AK4" s="277"/>
      <c r="AL4" s="281"/>
    </row>
    <row r="5" spans="2:38" x14ac:dyDescent="0.2">
      <c r="B5" s="27"/>
      <c r="C5" s="2"/>
      <c r="D5" s="2"/>
      <c r="E5" s="2"/>
      <c r="F5" s="282"/>
      <c r="G5" s="329"/>
      <c r="H5" s="284"/>
      <c r="I5" s="283"/>
      <c r="J5" s="285"/>
      <c r="K5" s="1"/>
      <c r="L5" s="2"/>
      <c r="M5" s="2"/>
      <c r="N5" s="2"/>
      <c r="O5" s="2"/>
      <c r="P5" s="14"/>
      <c r="Q5" s="14"/>
      <c r="R5" s="14"/>
      <c r="S5" s="19"/>
      <c r="T5" s="14"/>
      <c r="U5" s="285"/>
      <c r="V5" s="1"/>
      <c r="W5" s="2"/>
      <c r="X5" s="2"/>
      <c r="Y5" s="2"/>
      <c r="Z5" s="2"/>
      <c r="AA5" s="14"/>
      <c r="AB5" s="14"/>
      <c r="AC5" s="19"/>
      <c r="AD5" s="14"/>
      <c r="AE5" s="25"/>
      <c r="AF5" s="8"/>
      <c r="AG5" s="286"/>
      <c r="AH5" s="286"/>
      <c r="AI5" s="286"/>
      <c r="AL5" s="287"/>
    </row>
    <row r="6" spans="2:38" s="288" customFormat="1" ht="25.5" x14ac:dyDescent="0.2">
      <c r="B6" s="289"/>
      <c r="G6" s="541" t="s">
        <v>709</v>
      </c>
      <c r="H6" s="290"/>
      <c r="I6" s="291"/>
      <c r="J6" s="292"/>
      <c r="K6" s="20"/>
      <c r="L6" s="20"/>
      <c r="M6" s="20"/>
      <c r="N6" s="20"/>
      <c r="O6" s="20"/>
      <c r="P6" s="293" t="s">
        <v>688</v>
      </c>
      <c r="Q6" s="294" t="s">
        <v>710</v>
      </c>
      <c r="R6" s="293" t="s">
        <v>711</v>
      </c>
      <c r="S6" s="295"/>
      <c r="T6" s="296"/>
      <c r="U6" s="292"/>
      <c r="V6" s="20"/>
      <c r="W6" s="20"/>
      <c r="X6" s="20"/>
      <c r="Y6" s="20"/>
      <c r="Z6" s="20"/>
      <c r="AA6" s="542" t="s">
        <v>712</v>
      </c>
      <c r="AB6" s="542"/>
      <c r="AC6" s="295"/>
      <c r="AD6" s="296"/>
      <c r="AE6" s="26"/>
      <c r="AF6" s="20"/>
      <c r="AH6" s="297" t="s">
        <v>713</v>
      </c>
      <c r="AI6" s="297" t="s">
        <v>714</v>
      </c>
      <c r="AJ6" s="297" t="s">
        <v>715</v>
      </c>
      <c r="AK6" s="297" t="s">
        <v>716</v>
      </c>
      <c r="AL6" s="298"/>
    </row>
    <row r="7" spans="2:38" x14ac:dyDescent="0.2">
      <c r="B7" s="18"/>
      <c r="C7" s="1" t="s">
        <v>31</v>
      </c>
      <c r="D7" s="1"/>
      <c r="E7" s="2"/>
      <c r="F7" s="2"/>
      <c r="G7"/>
      <c r="H7" s="19"/>
      <c r="I7" s="14"/>
      <c r="J7" s="285"/>
      <c r="K7" s="1" t="s">
        <v>199</v>
      </c>
      <c r="L7" s="2"/>
      <c r="M7" s="2"/>
      <c r="N7" s="2"/>
      <c r="O7" s="2"/>
      <c r="P7" s="16"/>
      <c r="Q7" s="299" t="s">
        <v>717</v>
      </c>
      <c r="R7" s="16"/>
      <c r="S7" s="24"/>
      <c r="T7" s="21"/>
      <c r="U7" s="285"/>
      <c r="V7" s="1" t="s">
        <v>392</v>
      </c>
      <c r="W7" s="2"/>
      <c r="X7" s="2"/>
      <c r="Y7" s="2"/>
      <c r="Z7" s="2"/>
      <c r="AA7" s="523" t="s">
        <v>718</v>
      </c>
      <c r="AB7" s="523" t="s">
        <v>711</v>
      </c>
      <c r="AC7" s="24"/>
      <c r="AD7" s="21"/>
      <c r="AE7" s="285"/>
      <c r="AF7" s="1" t="s">
        <v>109</v>
      </c>
      <c r="AG7" s="2"/>
      <c r="AH7" s="15"/>
      <c r="AI7" s="15"/>
      <c r="AJ7" s="15"/>
      <c r="AK7" s="15"/>
      <c r="AL7" s="287"/>
    </row>
    <row r="8" spans="2:38" x14ac:dyDescent="0.2">
      <c r="B8" s="18"/>
      <c r="C8" s="1"/>
      <c r="D8" s="1" t="s">
        <v>32</v>
      </c>
      <c r="E8" s="2"/>
      <c r="F8" s="2"/>
      <c r="G8" s="330" t="s">
        <v>719</v>
      </c>
      <c r="H8" s="19"/>
      <c r="I8" s="14"/>
      <c r="J8" s="285"/>
      <c r="K8" s="2"/>
      <c r="L8" s="1" t="s">
        <v>200</v>
      </c>
      <c r="M8" s="1"/>
      <c r="N8" s="2"/>
      <c r="O8" s="2"/>
      <c r="S8" s="300"/>
      <c r="U8" s="285"/>
      <c r="W8" s="1" t="s">
        <v>393</v>
      </c>
      <c r="X8" s="1"/>
      <c r="Y8" s="2"/>
      <c r="Z8" s="2"/>
      <c r="AC8" s="300"/>
      <c r="AE8" s="27"/>
      <c r="AF8" s="2"/>
      <c r="AG8" s="9" t="s">
        <v>110</v>
      </c>
      <c r="AH8" s="11">
        <v>0.5</v>
      </c>
      <c r="AI8" s="11"/>
      <c r="AJ8" s="11"/>
      <c r="AK8" s="11"/>
      <c r="AL8" s="287"/>
    </row>
    <row r="9" spans="2:38" x14ac:dyDescent="0.2">
      <c r="B9" s="18"/>
      <c r="C9" s="1"/>
      <c r="D9" s="1"/>
      <c r="E9" s="2" t="s">
        <v>33</v>
      </c>
      <c r="F9" s="2"/>
      <c r="G9" s="331" t="s">
        <v>719</v>
      </c>
      <c r="H9" s="19"/>
      <c r="I9" s="14"/>
      <c r="J9" s="285"/>
      <c r="K9" s="2"/>
      <c r="L9" s="2"/>
      <c r="M9" s="1" t="s">
        <v>201</v>
      </c>
      <c r="N9" s="2"/>
      <c r="O9" s="2"/>
      <c r="P9" s="17"/>
      <c r="Q9" s="17"/>
      <c r="R9" s="17"/>
      <c r="S9" s="24"/>
      <c r="T9" s="21"/>
      <c r="U9" s="285"/>
      <c r="V9" s="2"/>
      <c r="W9" s="2"/>
      <c r="X9" s="1" t="s">
        <v>394</v>
      </c>
      <c r="Y9" s="2"/>
      <c r="Z9" s="2"/>
      <c r="AA9" s="17"/>
      <c r="AB9" s="21"/>
      <c r="AC9" s="24"/>
      <c r="AD9" s="21"/>
      <c r="AE9" s="27"/>
      <c r="AF9" s="2"/>
      <c r="AG9" s="9" t="s">
        <v>111</v>
      </c>
      <c r="AH9" s="11"/>
      <c r="AI9" s="11">
        <v>0.125</v>
      </c>
      <c r="AJ9" s="11">
        <v>0.25</v>
      </c>
      <c r="AK9" s="11">
        <v>0.125</v>
      </c>
      <c r="AL9" s="287"/>
    </row>
    <row r="10" spans="2:38" ht="13.5" thickBot="1" x14ac:dyDescent="0.25">
      <c r="B10" s="18"/>
      <c r="C10" s="1"/>
      <c r="D10" s="1"/>
      <c r="E10" s="2"/>
      <c r="F10" s="9" t="s">
        <v>34</v>
      </c>
      <c r="G10" s="332">
        <v>5.0000000000000001E-3</v>
      </c>
      <c r="H10" s="19"/>
      <c r="I10" s="14"/>
      <c r="J10" s="285"/>
      <c r="K10" s="10"/>
      <c r="L10" s="10"/>
      <c r="M10" s="10"/>
      <c r="N10" s="10"/>
      <c r="O10" s="10" t="s">
        <v>202</v>
      </c>
      <c r="P10" s="11">
        <v>5.0000000000000001E-3</v>
      </c>
      <c r="Q10" s="32"/>
      <c r="R10" s="11">
        <v>7.4999999999999997E-3</v>
      </c>
      <c r="S10" s="24"/>
      <c r="T10" s="21"/>
      <c r="U10" s="285"/>
      <c r="V10" s="2"/>
      <c r="W10" s="2"/>
      <c r="X10" s="2"/>
      <c r="Y10" s="2"/>
      <c r="Z10" s="10" t="s">
        <v>395</v>
      </c>
      <c r="AA10" s="11">
        <v>0.02</v>
      </c>
      <c r="AB10" s="11">
        <v>0.02</v>
      </c>
      <c r="AC10" s="24"/>
      <c r="AD10" s="21"/>
      <c r="AE10" s="28"/>
      <c r="AF10" s="29"/>
      <c r="AG10" s="301"/>
      <c r="AH10" s="301"/>
      <c r="AI10" s="302"/>
      <c r="AJ10" s="302"/>
      <c r="AK10" s="302"/>
      <c r="AL10" s="303"/>
    </row>
    <row r="11" spans="2:38" x14ac:dyDescent="0.2">
      <c r="B11" s="18"/>
      <c r="C11" s="1"/>
      <c r="D11" s="1"/>
      <c r="E11" s="2"/>
      <c r="F11" s="9" t="s">
        <v>36</v>
      </c>
      <c r="G11" s="333">
        <v>1.4999999999999999E-2</v>
      </c>
      <c r="H11" s="19"/>
      <c r="I11" s="14"/>
      <c r="J11" s="285"/>
      <c r="K11" s="2"/>
      <c r="L11" s="2"/>
      <c r="M11" s="2"/>
      <c r="N11" s="2"/>
      <c r="O11" s="10" t="s">
        <v>204</v>
      </c>
      <c r="P11" s="11">
        <v>0.01</v>
      </c>
      <c r="Q11" s="32"/>
      <c r="R11" s="11">
        <v>7.4999999999999997E-3</v>
      </c>
      <c r="S11" s="24"/>
      <c r="T11" s="21"/>
      <c r="U11" s="285"/>
      <c r="V11" s="2"/>
      <c r="W11" s="2"/>
      <c r="X11" s="2"/>
      <c r="Y11" s="2"/>
      <c r="Z11" s="79" t="s">
        <v>397</v>
      </c>
      <c r="AA11" s="11">
        <v>0</v>
      </c>
      <c r="AB11" s="11">
        <v>0</v>
      </c>
      <c r="AC11" s="24"/>
      <c r="AD11" s="21"/>
      <c r="AE11" s="2"/>
      <c r="AF11" s="2"/>
    </row>
    <row r="12" spans="2:38" x14ac:dyDescent="0.2">
      <c r="B12" s="18"/>
      <c r="C12" s="1"/>
      <c r="D12" s="1"/>
      <c r="E12" s="2"/>
      <c r="F12" s="9" t="s">
        <v>38</v>
      </c>
      <c r="G12" s="333">
        <v>0.05</v>
      </c>
      <c r="H12" s="19"/>
      <c r="I12" s="14"/>
      <c r="J12" s="285"/>
      <c r="K12" s="2"/>
      <c r="L12" s="2"/>
      <c r="M12" s="2"/>
      <c r="N12" s="2"/>
      <c r="O12" s="79" t="s">
        <v>205</v>
      </c>
      <c r="P12" s="11">
        <v>1.2500000000000001E-2</v>
      </c>
      <c r="Q12" s="32"/>
      <c r="R12" s="11">
        <v>2.5000000000000001E-2</v>
      </c>
      <c r="S12" s="24"/>
      <c r="T12" s="21"/>
      <c r="U12" s="285"/>
      <c r="V12" s="2"/>
      <c r="W12" s="2"/>
      <c r="X12" s="2"/>
      <c r="Y12" s="2"/>
      <c r="Z12" s="79" t="s">
        <v>399</v>
      </c>
      <c r="AA12" s="11">
        <v>0.02</v>
      </c>
      <c r="AB12" s="11">
        <v>0.02</v>
      </c>
      <c r="AC12" s="24"/>
      <c r="AD12" s="21"/>
      <c r="AE12" s="2"/>
      <c r="AF12" s="2"/>
    </row>
    <row r="13" spans="2:38" x14ac:dyDescent="0.2">
      <c r="B13" s="18"/>
      <c r="C13" s="1"/>
      <c r="D13" s="1"/>
      <c r="E13" s="2"/>
      <c r="F13" s="9" t="s">
        <v>40</v>
      </c>
      <c r="G13" s="333">
        <v>0.05</v>
      </c>
      <c r="H13" s="19"/>
      <c r="I13" s="14"/>
      <c r="J13" s="285"/>
      <c r="K13" s="2"/>
      <c r="L13" s="2"/>
      <c r="M13" s="2"/>
      <c r="N13" s="2"/>
      <c r="O13" s="79" t="s">
        <v>206</v>
      </c>
      <c r="P13" s="11">
        <v>7.4999999999999997E-2</v>
      </c>
      <c r="Q13" s="32"/>
      <c r="R13" s="11">
        <v>0.1</v>
      </c>
      <c r="S13" s="24"/>
      <c r="T13" s="21"/>
      <c r="U13" s="285"/>
      <c r="V13" s="2"/>
      <c r="W13" s="2"/>
      <c r="X13" s="2"/>
      <c r="Y13" s="2"/>
      <c r="Z13" s="79" t="s">
        <v>401</v>
      </c>
      <c r="AA13" s="11">
        <v>0</v>
      </c>
      <c r="AB13" s="11">
        <v>0</v>
      </c>
      <c r="AC13" s="24"/>
      <c r="AD13" s="21"/>
      <c r="AE13" s="2"/>
      <c r="AF13" s="2"/>
    </row>
    <row r="14" spans="2:38" x14ac:dyDescent="0.2">
      <c r="B14" s="18"/>
      <c r="C14" s="1"/>
      <c r="D14" s="1"/>
      <c r="E14" s="2" t="s">
        <v>42</v>
      </c>
      <c r="F14" s="2"/>
      <c r="G14" s="334" t="s">
        <v>719</v>
      </c>
      <c r="H14" s="19"/>
      <c r="I14" s="14"/>
      <c r="J14" s="285"/>
      <c r="K14" s="2"/>
      <c r="L14" s="2"/>
      <c r="M14" s="2"/>
      <c r="N14" s="2"/>
      <c r="O14" s="79" t="s">
        <v>207</v>
      </c>
      <c r="P14" s="11">
        <v>1.2500000000000001E-2</v>
      </c>
      <c r="Q14" s="32"/>
      <c r="R14" s="616">
        <v>3.7499999999999999E-2</v>
      </c>
      <c r="S14" s="24"/>
      <c r="T14" s="21"/>
      <c r="U14" s="285"/>
      <c r="V14" s="2"/>
      <c r="W14" s="2"/>
      <c r="X14" s="2"/>
      <c r="Y14" s="2"/>
      <c r="Z14" s="2" t="s">
        <v>403</v>
      </c>
      <c r="AA14" s="11">
        <v>0.02</v>
      </c>
      <c r="AB14" s="11">
        <v>0.02</v>
      </c>
      <c r="AC14" s="24"/>
      <c r="AD14" s="21"/>
      <c r="AE14" s="2"/>
      <c r="AF14" s="2"/>
    </row>
    <row r="15" spans="2:38" x14ac:dyDescent="0.2">
      <c r="B15" s="18"/>
      <c r="C15" s="1"/>
      <c r="D15" s="1"/>
      <c r="E15" s="2"/>
      <c r="F15" s="9" t="s">
        <v>43</v>
      </c>
      <c r="G15" s="333">
        <v>0.1</v>
      </c>
      <c r="H15" s="19"/>
      <c r="I15" s="14"/>
      <c r="J15" s="285"/>
      <c r="K15" s="2"/>
      <c r="L15" s="2"/>
      <c r="M15" s="2"/>
      <c r="N15" s="2"/>
      <c r="O15" s="2" t="s">
        <v>208</v>
      </c>
      <c r="P15" s="11">
        <v>1.2500000000000001E-2</v>
      </c>
      <c r="Q15" s="32"/>
      <c r="R15" s="11">
        <v>3.7499999999999999E-2</v>
      </c>
      <c r="S15" s="24"/>
      <c r="T15" s="21"/>
      <c r="U15" s="285"/>
      <c r="V15" s="2"/>
      <c r="W15" s="2"/>
      <c r="X15" s="2"/>
      <c r="Y15" s="2"/>
      <c r="Z15" s="2" t="s">
        <v>405</v>
      </c>
      <c r="AA15" s="11">
        <v>0.05</v>
      </c>
      <c r="AB15" s="11">
        <v>0.05</v>
      </c>
      <c r="AC15" s="24"/>
      <c r="AD15" s="21"/>
      <c r="AE15" s="2"/>
      <c r="AF15" s="2"/>
    </row>
    <row r="16" spans="2:38" x14ac:dyDescent="0.2">
      <c r="B16" s="18"/>
      <c r="C16" s="1"/>
      <c r="D16" s="1"/>
      <c r="E16" s="2"/>
      <c r="F16" s="9" t="s">
        <v>45</v>
      </c>
      <c r="G16" s="333">
        <v>0.13</v>
      </c>
      <c r="H16" s="19"/>
      <c r="I16" s="14"/>
      <c r="J16" s="285"/>
      <c r="K16" s="2"/>
      <c r="L16" s="2"/>
      <c r="M16" s="2"/>
      <c r="N16" s="2"/>
      <c r="O16" s="2" t="s">
        <v>209</v>
      </c>
      <c r="P16" s="11">
        <v>3.7499999999999999E-2</v>
      </c>
      <c r="Q16" s="32"/>
      <c r="R16" s="11">
        <v>3.7499999999999999E-2</v>
      </c>
      <c r="S16" s="24"/>
      <c r="T16" s="21"/>
      <c r="U16" s="285"/>
      <c r="V16" s="2"/>
      <c r="W16" s="2"/>
      <c r="X16" s="1"/>
      <c r="Y16" s="2"/>
      <c r="Z16" s="2" t="s">
        <v>407</v>
      </c>
      <c r="AA16" s="11">
        <v>0.02</v>
      </c>
      <c r="AB16" s="11">
        <v>0.02</v>
      </c>
      <c r="AC16" s="24"/>
      <c r="AD16" s="21"/>
      <c r="AE16" s="2"/>
      <c r="AF16" s="2"/>
    </row>
    <row r="17" spans="2:32" x14ac:dyDescent="0.2">
      <c r="B17" s="18"/>
      <c r="C17" s="1"/>
      <c r="D17" s="1"/>
      <c r="E17" s="2"/>
      <c r="F17" s="9" t="s">
        <v>47</v>
      </c>
      <c r="G17" s="333">
        <v>0.2</v>
      </c>
      <c r="H17" s="19"/>
      <c r="I17" s="14"/>
      <c r="J17" s="285"/>
      <c r="K17" s="2"/>
      <c r="L17" s="2"/>
      <c r="M17" s="1" t="s">
        <v>210</v>
      </c>
      <c r="N17" s="2"/>
      <c r="O17" s="2"/>
      <c r="P17" s="16"/>
      <c r="Q17" s="16"/>
      <c r="R17" s="16"/>
      <c r="S17" s="24"/>
      <c r="T17" s="21"/>
      <c r="U17" s="285"/>
      <c r="V17" s="2"/>
      <c r="W17" s="2"/>
      <c r="X17" s="1"/>
      <c r="Y17" s="1"/>
      <c r="Z17" s="2" t="s">
        <v>409</v>
      </c>
      <c r="AA17" s="11">
        <v>0.05</v>
      </c>
      <c r="AB17" s="11">
        <v>0.05</v>
      </c>
      <c r="AC17" s="24"/>
      <c r="AD17" s="21"/>
      <c r="AE17" s="2"/>
      <c r="AF17" s="2"/>
    </row>
    <row r="18" spans="2:32" x14ac:dyDescent="0.2">
      <c r="B18" s="18"/>
      <c r="C18" s="1"/>
      <c r="D18" s="1"/>
      <c r="E18" s="2"/>
      <c r="F18" s="9" t="s">
        <v>49</v>
      </c>
      <c r="G18" s="333">
        <v>1</v>
      </c>
      <c r="H18" s="19"/>
      <c r="I18" s="14"/>
      <c r="J18" s="285"/>
      <c r="K18" s="2"/>
      <c r="L18" s="2"/>
      <c r="M18" s="1"/>
      <c r="N18" s="1" t="s">
        <v>211</v>
      </c>
      <c r="O18" s="2"/>
      <c r="P18" s="17"/>
      <c r="Q18" s="17"/>
      <c r="R18" s="17"/>
      <c r="S18" s="24"/>
      <c r="T18" s="21"/>
      <c r="U18" s="285"/>
      <c r="V18" s="2"/>
      <c r="W18" s="2"/>
      <c r="X18" s="1" t="s">
        <v>697</v>
      </c>
      <c r="Y18" s="1"/>
      <c r="Z18" s="2"/>
      <c r="AA18"/>
      <c r="AB18"/>
      <c r="AC18" s="24"/>
      <c r="AD18" s="21"/>
      <c r="AE18" s="2"/>
      <c r="AF18" s="2"/>
    </row>
    <row r="19" spans="2:32" x14ac:dyDescent="0.2">
      <c r="B19" s="18"/>
      <c r="C19" s="1"/>
      <c r="D19" s="1"/>
      <c r="E19" s="2" t="s">
        <v>51</v>
      </c>
      <c r="F19" s="2"/>
      <c r="G19" s="334" t="s">
        <v>719</v>
      </c>
      <c r="H19" s="19"/>
      <c r="I19" s="14"/>
      <c r="J19" s="285"/>
      <c r="K19" s="2"/>
      <c r="L19" s="2"/>
      <c r="M19" s="2"/>
      <c r="N19" s="1"/>
      <c r="O19" s="2" t="s">
        <v>212</v>
      </c>
      <c r="P19" s="11">
        <v>5.0000000000000001E-3</v>
      </c>
      <c r="Q19" s="32"/>
      <c r="R19" s="11">
        <v>7.4999999999999997E-3</v>
      </c>
      <c r="S19" s="24"/>
      <c r="T19" s="21"/>
      <c r="U19" s="285"/>
      <c r="V19" s="2"/>
      <c r="W19" s="2"/>
      <c r="X19" s="2"/>
      <c r="Y19" s="1"/>
      <c r="Z19" s="2" t="s">
        <v>412</v>
      </c>
      <c r="AA19" s="11">
        <v>0.1</v>
      </c>
      <c r="AB19" s="11">
        <v>0.1</v>
      </c>
      <c r="AC19" s="24"/>
      <c r="AD19" s="21"/>
      <c r="AE19" s="2"/>
      <c r="AF19" s="2"/>
    </row>
    <row r="20" spans="2:32" x14ac:dyDescent="0.2">
      <c r="B20" s="18"/>
      <c r="C20" s="1"/>
      <c r="D20" s="1"/>
      <c r="E20" s="2"/>
      <c r="F20" s="9" t="s">
        <v>51</v>
      </c>
      <c r="G20" s="333">
        <v>1</v>
      </c>
      <c r="H20" s="19"/>
      <c r="I20" s="14"/>
      <c r="J20" s="285"/>
      <c r="K20" s="2"/>
      <c r="L20" s="2"/>
      <c r="M20" s="2"/>
      <c r="N20" s="1"/>
      <c r="O20" s="2" t="s">
        <v>214</v>
      </c>
      <c r="P20" s="11">
        <v>1.2500000000000001E-2</v>
      </c>
      <c r="Q20" s="32"/>
      <c r="R20" s="11">
        <v>2.5000000000000001E-2</v>
      </c>
      <c r="S20" s="24"/>
      <c r="T20" s="21"/>
      <c r="U20" s="285"/>
      <c r="V20" s="2"/>
      <c r="W20" s="2"/>
      <c r="X20" s="2"/>
      <c r="Y20" s="1"/>
      <c r="Z20" s="2" t="s">
        <v>414</v>
      </c>
      <c r="AA20" s="11">
        <v>0.1</v>
      </c>
      <c r="AB20" s="11">
        <v>0.1</v>
      </c>
      <c r="AC20" s="24"/>
      <c r="AD20" s="21"/>
      <c r="AE20" s="2"/>
      <c r="AF20" s="2"/>
    </row>
    <row r="21" spans="2:32" x14ac:dyDescent="0.2">
      <c r="B21" s="18"/>
      <c r="C21" s="1"/>
      <c r="D21" s="1" t="s">
        <v>53</v>
      </c>
      <c r="E21" s="2"/>
      <c r="F21" s="2"/>
      <c r="G21" s="335" t="s">
        <v>719</v>
      </c>
      <c r="H21" s="19"/>
      <c r="I21" s="14"/>
      <c r="J21" s="285"/>
      <c r="K21" s="2"/>
      <c r="L21" s="2"/>
      <c r="M21" s="2"/>
      <c r="N21" s="1"/>
      <c r="O21" s="2" t="s">
        <v>216</v>
      </c>
      <c r="P21" s="11">
        <v>0.01</v>
      </c>
      <c r="Q21" s="32"/>
      <c r="R21" s="11">
        <v>7.4999999999999997E-3</v>
      </c>
      <c r="S21" s="24"/>
      <c r="T21" s="21"/>
      <c r="U21" s="285"/>
      <c r="V21" s="2"/>
      <c r="W21" s="2"/>
      <c r="X21" s="2"/>
      <c r="Y21" s="1"/>
      <c r="Z21" s="2" t="s">
        <v>416</v>
      </c>
      <c r="AA21" s="11">
        <v>0.4</v>
      </c>
      <c r="AB21" s="11">
        <v>0.4</v>
      </c>
      <c r="AC21" s="24"/>
      <c r="AD21" s="21"/>
      <c r="AE21" s="2"/>
      <c r="AF21" s="2"/>
    </row>
    <row r="22" spans="2:32" x14ac:dyDescent="0.2">
      <c r="B22" s="18"/>
      <c r="C22" s="1"/>
      <c r="D22" s="1"/>
      <c r="E22" s="2" t="s">
        <v>54</v>
      </c>
      <c r="F22" s="2"/>
      <c r="G22" s="331" t="s">
        <v>719</v>
      </c>
      <c r="H22" s="19"/>
      <c r="I22" s="14"/>
      <c r="J22" s="285"/>
      <c r="K22" s="2"/>
      <c r="L22" s="2"/>
      <c r="M22" s="2"/>
      <c r="N22" s="1"/>
      <c r="O22" s="2" t="s">
        <v>218</v>
      </c>
      <c r="P22" s="11">
        <v>1.2500000000000001E-2</v>
      </c>
      <c r="Q22" s="32"/>
      <c r="R22" s="11">
        <v>2.5000000000000001E-2</v>
      </c>
      <c r="S22" s="24"/>
      <c r="T22" s="21"/>
      <c r="U22" s="285"/>
      <c r="V22" s="2"/>
      <c r="W22" s="2"/>
      <c r="X22" s="2"/>
      <c r="Y22" s="1"/>
      <c r="Z22" s="2" t="s">
        <v>418</v>
      </c>
      <c r="AA22" s="11">
        <v>0.4</v>
      </c>
      <c r="AB22" s="11">
        <v>0.4</v>
      </c>
      <c r="AC22" s="24"/>
      <c r="AD22" s="21"/>
      <c r="AE22" s="2"/>
      <c r="AF22" s="2"/>
    </row>
    <row r="23" spans="2:32" x14ac:dyDescent="0.2">
      <c r="B23" s="18"/>
      <c r="C23" s="1"/>
      <c r="D23" s="1"/>
      <c r="E23" s="2"/>
      <c r="F23" s="9" t="s">
        <v>55</v>
      </c>
      <c r="G23" s="333">
        <v>0.04</v>
      </c>
      <c r="H23" s="19"/>
      <c r="I23" s="14"/>
      <c r="J23" s="285"/>
      <c r="K23" s="2"/>
      <c r="L23" s="2"/>
      <c r="M23" s="2"/>
      <c r="N23" s="1"/>
      <c r="O23" s="2" t="s">
        <v>220</v>
      </c>
      <c r="P23" s="11">
        <v>1.2500000000000001E-2</v>
      </c>
      <c r="Q23" s="32"/>
      <c r="R23" s="616">
        <v>3.7499999999999999E-2</v>
      </c>
      <c r="S23" s="24"/>
      <c r="T23" s="21"/>
      <c r="U23" s="285"/>
      <c r="V23" s="2"/>
      <c r="W23" s="2"/>
      <c r="X23" s="2"/>
      <c r="Y23" s="1"/>
      <c r="Z23" s="2" t="s">
        <v>420</v>
      </c>
      <c r="AA23" s="11">
        <v>1</v>
      </c>
      <c r="AB23" s="11">
        <v>1</v>
      </c>
      <c r="AC23" s="24"/>
      <c r="AD23" s="21"/>
      <c r="AE23" s="2"/>
      <c r="AF23" s="2"/>
    </row>
    <row r="24" spans="2:32" x14ac:dyDescent="0.2">
      <c r="B24" s="18"/>
      <c r="C24" s="1"/>
      <c r="D24" s="1"/>
      <c r="E24" s="2"/>
      <c r="F24" s="9" t="s">
        <v>57</v>
      </c>
      <c r="G24" s="333">
        <v>1</v>
      </c>
      <c r="H24" s="19"/>
      <c r="I24" s="14"/>
      <c r="J24" s="285"/>
      <c r="K24" s="2"/>
      <c r="L24" s="2"/>
      <c r="M24" s="2"/>
      <c r="N24" s="1"/>
      <c r="O24" s="2" t="s">
        <v>222</v>
      </c>
      <c r="P24" s="11">
        <v>0.05</v>
      </c>
      <c r="Q24" s="32"/>
      <c r="R24" s="11">
        <v>7.4999999999999997E-2</v>
      </c>
      <c r="S24" s="24"/>
      <c r="T24" s="21"/>
      <c r="U24" s="285"/>
      <c r="V24" s="2"/>
      <c r="W24" s="2"/>
      <c r="X24" s="1" t="s">
        <v>422</v>
      </c>
      <c r="Y24" s="1"/>
      <c r="Z24" s="2"/>
      <c r="AA24"/>
      <c r="AB24"/>
      <c r="AC24" s="24"/>
      <c r="AD24" s="21"/>
      <c r="AE24" s="2"/>
      <c r="AF24" s="2"/>
    </row>
    <row r="25" spans="2:32" x14ac:dyDescent="0.2">
      <c r="B25" s="18"/>
      <c r="C25" s="1"/>
      <c r="D25" s="1"/>
      <c r="E25" s="2" t="s">
        <v>720</v>
      </c>
      <c r="F25" s="2"/>
      <c r="G25" s="330" t="s">
        <v>719</v>
      </c>
      <c r="H25" s="19"/>
      <c r="I25" s="14"/>
      <c r="J25" s="285"/>
      <c r="K25" s="2"/>
      <c r="L25" s="2"/>
      <c r="M25" s="2"/>
      <c r="N25" s="1" t="s">
        <v>224</v>
      </c>
      <c r="O25" s="2"/>
      <c r="P25" s="15"/>
      <c r="Q25" s="15"/>
      <c r="R25" s="15"/>
      <c r="S25" s="24"/>
      <c r="T25" s="21"/>
      <c r="U25" s="285"/>
      <c r="V25" s="2"/>
      <c r="W25" s="2"/>
      <c r="X25" s="2"/>
      <c r="Y25" s="1"/>
      <c r="Z25" s="2" t="s">
        <v>423</v>
      </c>
      <c r="AA25" s="11">
        <v>0.05</v>
      </c>
      <c r="AB25" s="11">
        <v>0.05</v>
      </c>
      <c r="AC25" s="24"/>
      <c r="AD25" s="21"/>
      <c r="AE25" s="2"/>
      <c r="AF25" s="2"/>
    </row>
    <row r="26" spans="2:32" x14ac:dyDescent="0.2">
      <c r="B26" s="18"/>
      <c r="C26" s="1"/>
      <c r="D26" s="1"/>
      <c r="E26" s="2"/>
      <c r="F26" s="9" t="s">
        <v>60</v>
      </c>
      <c r="G26" s="333">
        <v>1</v>
      </c>
      <c r="H26" s="19"/>
      <c r="I26" s="14"/>
      <c r="J26" s="285"/>
      <c r="K26" s="2"/>
      <c r="L26" s="2"/>
      <c r="M26" s="2"/>
      <c r="N26" s="1"/>
      <c r="O26" s="2" t="s">
        <v>225</v>
      </c>
      <c r="P26" s="11">
        <v>5.0000000000000001E-3</v>
      </c>
      <c r="Q26" s="11">
        <v>0.02</v>
      </c>
      <c r="R26" s="11">
        <v>7.4999999999999997E-3</v>
      </c>
      <c r="S26" s="24"/>
      <c r="T26" s="21"/>
      <c r="U26" s="285"/>
      <c r="V26" s="2"/>
      <c r="W26" s="2"/>
      <c r="X26" s="2"/>
      <c r="Y26" s="1"/>
      <c r="Z26" s="2" t="s">
        <v>425</v>
      </c>
      <c r="AA26" s="11">
        <v>0.05</v>
      </c>
      <c r="AB26" s="11">
        <v>0.05</v>
      </c>
      <c r="AC26" s="24"/>
      <c r="AD26" s="21"/>
      <c r="AE26" s="2"/>
      <c r="AF26" s="2"/>
    </row>
    <row r="27" spans="2:32" x14ac:dyDescent="0.2">
      <c r="B27" s="18"/>
      <c r="C27" s="1"/>
      <c r="D27" s="1"/>
      <c r="E27" s="2"/>
      <c r="F27" s="9" t="s">
        <v>62</v>
      </c>
      <c r="G27" s="333">
        <v>1</v>
      </c>
      <c r="H27" s="19"/>
      <c r="I27" s="14"/>
      <c r="J27" s="285"/>
      <c r="K27" s="2"/>
      <c r="L27" s="2"/>
      <c r="M27" s="2"/>
      <c r="N27" s="1"/>
      <c r="O27" s="2" t="s">
        <v>228</v>
      </c>
      <c r="P27" s="11">
        <v>5.0000000000000001E-3</v>
      </c>
      <c r="Q27" s="11">
        <v>0.02</v>
      </c>
      <c r="R27" s="11">
        <v>7.4999999999999997E-3</v>
      </c>
      <c r="S27" s="24"/>
      <c r="T27" s="21"/>
      <c r="U27" s="285"/>
      <c r="V27" s="2"/>
      <c r="W27" s="2"/>
      <c r="X27" s="2"/>
      <c r="Y27" s="1"/>
      <c r="Z27" s="2" t="s">
        <v>427</v>
      </c>
      <c r="AA27" s="11">
        <v>0.05</v>
      </c>
      <c r="AB27" s="11">
        <v>0.05</v>
      </c>
      <c r="AC27" s="24"/>
      <c r="AD27" s="21"/>
      <c r="AE27" s="2"/>
      <c r="AF27" s="2"/>
    </row>
    <row r="28" spans="2:32" x14ac:dyDescent="0.2">
      <c r="B28" s="18"/>
      <c r="C28" s="1"/>
      <c r="D28" s="1"/>
      <c r="E28" s="2" t="s">
        <v>721</v>
      </c>
      <c r="F28" s="2"/>
      <c r="G28" s="330" t="s">
        <v>719</v>
      </c>
      <c r="H28" s="19"/>
      <c r="I28" s="14"/>
      <c r="J28" s="285"/>
      <c r="K28" s="2"/>
      <c r="L28" s="2"/>
      <c r="M28" s="2"/>
      <c r="N28" s="1"/>
      <c r="O28" s="2" t="s">
        <v>230</v>
      </c>
      <c r="P28" s="11">
        <v>5.0000000000000001E-3</v>
      </c>
      <c r="Q28" s="11">
        <v>0.02</v>
      </c>
      <c r="R28" s="11">
        <v>7.4999999999999997E-3</v>
      </c>
      <c r="S28" s="24"/>
      <c r="T28" s="21"/>
      <c r="U28" s="285"/>
      <c r="V28" s="2"/>
      <c r="W28" s="2"/>
      <c r="X28" s="2"/>
      <c r="Y28" s="1"/>
      <c r="Z28" s="2" t="s">
        <v>429</v>
      </c>
      <c r="AA28" s="11">
        <v>0.05</v>
      </c>
      <c r="AB28" s="11">
        <v>0.05</v>
      </c>
      <c r="AC28" s="24"/>
      <c r="AD28" s="21"/>
      <c r="AE28" s="2"/>
      <c r="AF28" s="2"/>
    </row>
    <row r="29" spans="2:32" x14ac:dyDescent="0.2">
      <c r="B29" s="18"/>
      <c r="C29" s="1"/>
      <c r="D29" s="1"/>
      <c r="E29" s="2"/>
      <c r="F29" s="9" t="s">
        <v>65</v>
      </c>
      <c r="G29" s="333">
        <v>1</v>
      </c>
      <c r="H29" s="19"/>
      <c r="I29" s="14"/>
      <c r="J29" s="285"/>
      <c r="K29" s="2"/>
      <c r="L29" s="2"/>
      <c r="M29" s="2"/>
      <c r="N29" s="1"/>
      <c r="O29" s="2" t="s">
        <v>232</v>
      </c>
      <c r="P29" s="11">
        <v>5.0000000000000001E-3</v>
      </c>
      <c r="Q29" s="11">
        <v>0.02</v>
      </c>
      <c r="R29" s="11">
        <v>7.4999999999999997E-3</v>
      </c>
      <c r="S29" s="24"/>
      <c r="T29" s="21"/>
      <c r="U29" s="285"/>
      <c r="V29" s="2"/>
      <c r="W29" s="2"/>
      <c r="X29" s="2"/>
      <c r="Y29" s="1"/>
      <c r="Z29" s="2" t="s">
        <v>431</v>
      </c>
      <c r="AA29" s="11">
        <v>0.05</v>
      </c>
      <c r="AB29" s="11">
        <v>0.05</v>
      </c>
      <c r="AC29" s="24"/>
      <c r="AD29" s="21"/>
      <c r="AE29" s="2"/>
      <c r="AF29" s="2"/>
    </row>
    <row r="30" spans="2:32" x14ac:dyDescent="0.2">
      <c r="B30" s="18"/>
      <c r="C30" s="1"/>
      <c r="D30" s="1"/>
      <c r="E30" s="2"/>
      <c r="F30" s="9" t="s">
        <v>67</v>
      </c>
      <c r="G30" s="333">
        <v>1</v>
      </c>
      <c r="H30" s="19"/>
      <c r="I30" s="14"/>
      <c r="J30" s="285"/>
      <c r="K30" s="2"/>
      <c r="L30" s="2"/>
      <c r="M30" s="2"/>
      <c r="N30" s="1"/>
      <c r="O30" s="2" t="s">
        <v>234</v>
      </c>
      <c r="P30" s="11">
        <v>5.0000000000000001E-3</v>
      </c>
      <c r="Q30" s="11">
        <v>0.02</v>
      </c>
      <c r="R30" s="11">
        <v>7.4999999999999997E-3</v>
      </c>
      <c r="S30" s="24"/>
      <c r="T30" s="21"/>
      <c r="U30" s="285"/>
      <c r="V30" s="2"/>
      <c r="W30" s="2"/>
      <c r="X30" s="1" t="s">
        <v>433</v>
      </c>
      <c r="Y30" s="1"/>
      <c r="Z30" s="2"/>
      <c r="AA30" s="21"/>
      <c r="AB30" s="21"/>
      <c r="AC30" s="24"/>
      <c r="AD30" s="21"/>
      <c r="AE30" s="2"/>
      <c r="AF30" s="2"/>
    </row>
    <row r="31" spans="2:32" x14ac:dyDescent="0.2">
      <c r="B31" s="18"/>
      <c r="C31" s="1"/>
      <c r="D31" s="1" t="s">
        <v>69</v>
      </c>
      <c r="E31" s="2"/>
      <c r="F31" s="2"/>
      <c r="G31" s="335" t="s">
        <v>719</v>
      </c>
      <c r="H31" s="19"/>
      <c r="I31" s="14"/>
      <c r="J31" s="285"/>
      <c r="K31" s="2"/>
      <c r="L31" s="2"/>
      <c r="M31" s="2"/>
      <c r="N31" s="1"/>
      <c r="O31" s="2" t="s">
        <v>236</v>
      </c>
      <c r="P31" s="11">
        <v>5.0000000000000001E-3</v>
      </c>
      <c r="Q31" s="11">
        <v>0.02</v>
      </c>
      <c r="R31" s="11">
        <v>7.4999999999999997E-3</v>
      </c>
      <c r="S31" s="24"/>
      <c r="T31" s="21"/>
      <c r="U31" s="285"/>
      <c r="V31" s="2"/>
      <c r="W31" s="2"/>
      <c r="X31" s="2"/>
      <c r="Y31" s="1"/>
      <c r="Z31" s="2" t="s">
        <v>434</v>
      </c>
      <c r="AA31" s="11">
        <v>1</v>
      </c>
      <c r="AB31" s="11">
        <v>0</v>
      </c>
      <c r="AC31" s="24"/>
      <c r="AD31" s="21"/>
      <c r="AE31" s="2"/>
      <c r="AF31" s="2"/>
    </row>
    <row r="32" spans="2:32" x14ac:dyDescent="0.2">
      <c r="B32" s="18"/>
      <c r="C32" s="1"/>
      <c r="D32" s="1"/>
      <c r="E32" s="2" t="s">
        <v>70</v>
      </c>
      <c r="F32" s="2"/>
      <c r="G32" s="331" t="s">
        <v>719</v>
      </c>
      <c r="H32" s="19"/>
      <c r="I32" s="14"/>
      <c r="J32" s="285"/>
      <c r="K32" s="2"/>
      <c r="L32" s="2"/>
      <c r="M32" s="2"/>
      <c r="N32" s="1" t="s">
        <v>238</v>
      </c>
      <c r="O32" s="2"/>
      <c r="P32" s="15"/>
      <c r="Q32" s="15"/>
      <c r="R32" s="15"/>
      <c r="S32" s="24"/>
      <c r="T32" s="21"/>
      <c r="U32" s="285"/>
      <c r="V32" s="2"/>
      <c r="W32" s="2"/>
      <c r="X32" s="2"/>
      <c r="Y32" s="1"/>
      <c r="Z32" s="2" t="s">
        <v>436</v>
      </c>
      <c r="AA32" s="11">
        <v>1</v>
      </c>
      <c r="AB32" s="11">
        <v>0</v>
      </c>
      <c r="AC32" s="24"/>
      <c r="AD32" s="21"/>
      <c r="AE32" s="2"/>
      <c r="AF32" s="2"/>
    </row>
    <row r="33" spans="2:32" x14ac:dyDescent="0.2">
      <c r="B33" s="18"/>
      <c r="C33" s="1"/>
      <c r="D33" s="1"/>
      <c r="E33" s="2"/>
      <c r="F33" s="9" t="s">
        <v>71</v>
      </c>
      <c r="G33" s="333">
        <v>0.05</v>
      </c>
      <c r="H33" s="19"/>
      <c r="I33" s="14"/>
      <c r="J33" s="285"/>
      <c r="K33" s="2"/>
      <c r="L33" s="2"/>
      <c r="M33" s="2"/>
      <c r="N33" s="1"/>
      <c r="O33" s="2" t="s">
        <v>239</v>
      </c>
      <c r="P33" s="11">
        <v>1.2500000000000001E-2</v>
      </c>
      <c r="Q33" s="11">
        <v>0.05</v>
      </c>
      <c r="R33" s="11">
        <v>2.5000000000000001E-2</v>
      </c>
      <c r="S33" s="24"/>
      <c r="T33" s="21"/>
      <c r="U33" s="285"/>
      <c r="V33" s="2"/>
      <c r="W33" s="2"/>
      <c r="X33" s="1" t="s">
        <v>438</v>
      </c>
      <c r="Y33" s="1"/>
      <c r="Z33" s="2"/>
      <c r="AA33"/>
      <c r="AB33"/>
      <c r="AC33" s="24"/>
      <c r="AD33" s="21"/>
      <c r="AE33" s="2"/>
      <c r="AF33" s="2"/>
    </row>
    <row r="34" spans="2:32" x14ac:dyDescent="0.2">
      <c r="B34" s="18"/>
      <c r="C34" s="1"/>
      <c r="D34" s="1"/>
      <c r="E34" s="2"/>
      <c r="F34" s="9" t="s">
        <v>73</v>
      </c>
      <c r="G34" s="333">
        <v>0.05</v>
      </c>
      <c r="H34" s="19"/>
      <c r="I34" s="14"/>
      <c r="J34" s="285"/>
      <c r="K34" s="2"/>
      <c r="L34" s="2"/>
      <c r="M34" s="2"/>
      <c r="N34" s="1"/>
      <c r="O34" s="2" t="s">
        <v>241</v>
      </c>
      <c r="P34" s="11">
        <v>1.2500000000000001E-2</v>
      </c>
      <c r="Q34" s="11">
        <v>0.05</v>
      </c>
      <c r="R34" s="11">
        <v>2.5000000000000001E-2</v>
      </c>
      <c r="S34" s="24"/>
      <c r="T34" s="21"/>
      <c r="U34" s="285"/>
      <c r="V34" s="2"/>
      <c r="W34" s="2"/>
      <c r="X34" s="2"/>
      <c r="Y34" s="1"/>
      <c r="Z34" s="2" t="s">
        <v>439</v>
      </c>
      <c r="AA34" s="11">
        <v>0.3</v>
      </c>
      <c r="AB34" s="11">
        <v>0.3</v>
      </c>
      <c r="AC34" s="24"/>
      <c r="AD34" s="21"/>
      <c r="AE34" s="2"/>
      <c r="AF34" s="2"/>
    </row>
    <row r="35" spans="2:32" x14ac:dyDescent="0.2">
      <c r="B35" s="18"/>
      <c r="C35" s="1"/>
      <c r="D35" s="1"/>
      <c r="E35" s="2" t="s">
        <v>75</v>
      </c>
      <c r="F35" s="2"/>
      <c r="G35" s="334" t="s">
        <v>719</v>
      </c>
      <c r="H35" s="19"/>
      <c r="I35" s="14"/>
      <c r="J35" s="285"/>
      <c r="K35" s="2"/>
      <c r="L35" s="2"/>
      <c r="M35" s="2"/>
      <c r="N35" s="1"/>
      <c r="O35" s="2" t="s">
        <v>243</v>
      </c>
      <c r="P35" s="11">
        <v>1.2500000000000001E-2</v>
      </c>
      <c r="Q35" s="11">
        <v>0.05</v>
      </c>
      <c r="R35" s="11">
        <v>2.5000000000000001E-2</v>
      </c>
      <c r="S35" s="24"/>
      <c r="T35" s="21"/>
      <c r="U35" s="285"/>
      <c r="V35" s="2"/>
      <c r="W35" s="2"/>
      <c r="X35" s="2"/>
      <c r="Y35" s="1"/>
      <c r="Z35" s="2" t="s">
        <v>441</v>
      </c>
      <c r="AA35" s="11">
        <v>0.3</v>
      </c>
      <c r="AB35" s="11">
        <v>0.3</v>
      </c>
      <c r="AC35" s="24"/>
      <c r="AD35" s="21"/>
      <c r="AE35" s="2"/>
      <c r="AF35" s="2"/>
    </row>
    <row r="36" spans="2:32" x14ac:dyDescent="0.2">
      <c r="B36" s="18"/>
      <c r="C36" s="1"/>
      <c r="D36" s="1"/>
      <c r="E36" s="2"/>
      <c r="F36" s="9" t="s">
        <v>76</v>
      </c>
      <c r="G36" s="333">
        <v>0.09</v>
      </c>
      <c r="H36" s="19"/>
      <c r="I36" s="14"/>
      <c r="J36" s="285"/>
      <c r="K36" s="2"/>
      <c r="L36" s="2"/>
      <c r="M36" s="2"/>
      <c r="N36" s="1"/>
      <c r="O36" s="2" t="s">
        <v>245</v>
      </c>
      <c r="P36" s="11">
        <v>1.2500000000000001E-2</v>
      </c>
      <c r="Q36" s="11">
        <v>0.05</v>
      </c>
      <c r="R36" s="11">
        <v>2.5000000000000001E-2</v>
      </c>
      <c r="S36" s="24"/>
      <c r="T36" s="21"/>
      <c r="U36" s="285"/>
      <c r="V36" s="2"/>
      <c r="W36" s="2"/>
      <c r="X36" s="2"/>
      <c r="Y36" s="1"/>
      <c r="Z36" s="2" t="s">
        <v>443</v>
      </c>
      <c r="AA36" s="11">
        <v>0.4</v>
      </c>
      <c r="AB36" s="11">
        <v>0.4</v>
      </c>
      <c r="AC36" s="24"/>
      <c r="AD36" s="21"/>
      <c r="AE36" s="2"/>
      <c r="AF36" s="2"/>
    </row>
    <row r="37" spans="2:32" x14ac:dyDescent="0.2">
      <c r="B37" s="18"/>
      <c r="C37" s="1"/>
      <c r="D37" s="1"/>
      <c r="E37" s="2"/>
      <c r="F37" s="9" t="s">
        <v>78</v>
      </c>
      <c r="G37" s="333">
        <v>0.09</v>
      </c>
      <c r="H37" s="19"/>
      <c r="I37" s="14"/>
      <c r="J37" s="285"/>
      <c r="K37" s="2"/>
      <c r="L37" s="2"/>
      <c r="M37" s="2"/>
      <c r="N37" s="1"/>
      <c r="O37" s="2" t="s">
        <v>247</v>
      </c>
      <c r="P37" s="11">
        <v>1.2500000000000001E-2</v>
      </c>
      <c r="Q37" s="11">
        <v>0.05</v>
      </c>
      <c r="R37" s="11">
        <v>2.5000000000000001E-2</v>
      </c>
      <c r="S37" s="24"/>
      <c r="T37" s="21"/>
      <c r="U37" s="285"/>
      <c r="V37" s="2"/>
      <c r="W37" s="2"/>
      <c r="X37" s="2"/>
      <c r="Y37" s="1"/>
      <c r="Z37" s="2" t="s">
        <v>445</v>
      </c>
      <c r="AA37" s="11">
        <v>1</v>
      </c>
      <c r="AB37" s="11">
        <v>1</v>
      </c>
      <c r="AC37" s="24"/>
      <c r="AD37" s="21"/>
      <c r="AE37" s="2"/>
      <c r="AF37" s="2"/>
    </row>
    <row r="38" spans="2:32" x14ac:dyDescent="0.2">
      <c r="B38" s="18"/>
      <c r="C38" s="1"/>
      <c r="D38" s="1"/>
      <c r="E38" s="2"/>
      <c r="F38" s="9" t="s">
        <v>80</v>
      </c>
      <c r="G38" s="333">
        <v>1</v>
      </c>
      <c r="H38" s="19"/>
      <c r="I38" s="14"/>
      <c r="J38" s="285"/>
      <c r="K38" s="2"/>
      <c r="L38" s="2"/>
      <c r="M38" s="2"/>
      <c r="N38" s="1"/>
      <c r="O38" s="2" t="s">
        <v>249</v>
      </c>
      <c r="P38" s="11">
        <v>1.2500000000000001E-2</v>
      </c>
      <c r="Q38" s="11">
        <v>0.05</v>
      </c>
      <c r="R38" s="11">
        <v>2.5000000000000001E-2</v>
      </c>
      <c r="S38" s="24"/>
      <c r="T38" s="21"/>
      <c r="U38" s="285"/>
      <c r="V38" s="2"/>
      <c r="W38" s="1"/>
      <c r="X38" s="1"/>
      <c r="Y38" s="1"/>
      <c r="Z38" s="2" t="s">
        <v>447</v>
      </c>
      <c r="AA38" s="11">
        <v>1</v>
      </c>
      <c r="AB38" s="21">
        <v>0</v>
      </c>
      <c r="AC38" s="24"/>
      <c r="AD38" s="21"/>
      <c r="AE38" s="2"/>
      <c r="AF38" s="2"/>
    </row>
    <row r="39" spans="2:32" x14ac:dyDescent="0.2">
      <c r="B39" s="18"/>
      <c r="C39" s="1"/>
      <c r="D39" s="1"/>
      <c r="E39" s="2" t="s">
        <v>82</v>
      </c>
      <c r="F39" s="2"/>
      <c r="G39" s="334" t="s">
        <v>719</v>
      </c>
      <c r="H39" s="19"/>
      <c r="I39" s="14"/>
      <c r="J39" s="285"/>
      <c r="K39" s="2"/>
      <c r="L39" s="2"/>
      <c r="M39" s="2"/>
      <c r="N39" s="1" t="s">
        <v>251</v>
      </c>
      <c r="O39" s="2"/>
      <c r="P39" s="15"/>
      <c r="Q39" s="15"/>
      <c r="R39" s="15"/>
      <c r="S39" s="24"/>
      <c r="T39" s="21"/>
      <c r="U39" s="285"/>
      <c r="V39" s="2"/>
      <c r="W39" s="2"/>
      <c r="X39" s="2"/>
      <c r="Y39" s="1"/>
      <c r="Z39" s="2" t="s">
        <v>449</v>
      </c>
      <c r="AA39" s="11">
        <v>1</v>
      </c>
      <c r="AB39" s="11">
        <v>1</v>
      </c>
      <c r="AC39" s="24"/>
      <c r="AD39" s="21"/>
      <c r="AE39" s="2"/>
      <c r="AF39" s="2"/>
    </row>
    <row r="40" spans="2:32" x14ac:dyDescent="0.2">
      <c r="B40" s="18"/>
      <c r="C40" s="1"/>
      <c r="D40" s="1"/>
      <c r="E40" s="2"/>
      <c r="F40" s="9" t="s">
        <v>83</v>
      </c>
      <c r="G40" s="333">
        <v>0.1</v>
      </c>
      <c r="H40" s="19"/>
      <c r="I40" s="14"/>
      <c r="J40" s="285"/>
      <c r="K40" s="2"/>
      <c r="L40" s="2"/>
      <c r="M40" s="2"/>
      <c r="N40" s="1"/>
      <c r="O40" s="2" t="s">
        <v>252</v>
      </c>
      <c r="P40" s="11">
        <v>0.01</v>
      </c>
      <c r="Q40" s="11">
        <v>0.04</v>
      </c>
      <c r="R40" s="11">
        <v>7.4999999999999997E-3</v>
      </c>
      <c r="S40" s="24"/>
      <c r="T40" s="21"/>
      <c r="U40" s="285"/>
      <c r="V40" s="2"/>
      <c r="W40" s="2"/>
      <c r="X40" s="2"/>
      <c r="Y40" s="1"/>
      <c r="Z40" s="2" t="s">
        <v>451</v>
      </c>
      <c r="AA40" s="11">
        <v>0.05</v>
      </c>
      <c r="AB40" s="11">
        <v>0.05</v>
      </c>
      <c r="AC40" s="24"/>
      <c r="AD40" s="21"/>
      <c r="AE40" s="2"/>
      <c r="AF40" s="2"/>
    </row>
    <row r="41" spans="2:32" x14ac:dyDescent="0.2">
      <c r="B41" s="18"/>
      <c r="C41" s="1"/>
      <c r="D41" s="1"/>
      <c r="E41" s="2"/>
      <c r="F41" s="9" t="s">
        <v>85</v>
      </c>
      <c r="G41" s="333">
        <v>0.1</v>
      </c>
      <c r="H41" s="19"/>
      <c r="I41" s="14"/>
      <c r="J41" s="285"/>
      <c r="K41" s="2"/>
      <c r="L41" s="2"/>
      <c r="M41" s="2"/>
      <c r="N41" s="1"/>
      <c r="O41" s="2" t="s">
        <v>254</v>
      </c>
      <c r="P41" s="11">
        <v>0.01</v>
      </c>
      <c r="Q41" s="11">
        <v>0.04</v>
      </c>
      <c r="R41" s="11">
        <v>7.4999999999999997E-3</v>
      </c>
      <c r="S41" s="24"/>
      <c r="T41" s="21"/>
      <c r="U41" s="285"/>
      <c r="V41" s="2"/>
      <c r="W41" s="2"/>
      <c r="X41" s="1" t="s">
        <v>453</v>
      </c>
      <c r="Y41" s="1"/>
      <c r="Z41" s="2"/>
      <c r="AA41"/>
      <c r="AB41"/>
      <c r="AC41" s="24"/>
      <c r="AD41" s="21"/>
      <c r="AE41" s="2"/>
      <c r="AF41" s="2"/>
    </row>
    <row r="42" spans="2:32" x14ac:dyDescent="0.2">
      <c r="B42" s="18"/>
      <c r="C42" s="1"/>
      <c r="D42" s="1"/>
      <c r="E42" s="2" t="s">
        <v>87</v>
      </c>
      <c r="F42" s="2"/>
      <c r="G42" s="334" t="s">
        <v>719</v>
      </c>
      <c r="H42" s="19"/>
      <c r="I42" s="14"/>
      <c r="J42" s="285"/>
      <c r="K42" s="2"/>
      <c r="L42" s="2"/>
      <c r="M42" s="2"/>
      <c r="N42" s="1"/>
      <c r="O42" s="2" t="s">
        <v>256</v>
      </c>
      <c r="P42" s="11">
        <v>0.01</v>
      </c>
      <c r="Q42" s="11">
        <v>0.04</v>
      </c>
      <c r="R42" s="11">
        <v>7.4999999999999997E-3</v>
      </c>
      <c r="S42" s="24"/>
      <c r="T42" s="21"/>
      <c r="U42" s="285"/>
      <c r="V42" s="2"/>
      <c r="W42" s="2"/>
      <c r="X42" s="2"/>
      <c r="Y42" s="1"/>
      <c r="Z42" s="2" t="s">
        <v>454</v>
      </c>
      <c r="AA42" s="11">
        <v>0.03</v>
      </c>
      <c r="AB42" s="11">
        <v>0.03</v>
      </c>
      <c r="AC42" s="24"/>
      <c r="AD42" s="21"/>
      <c r="AE42" s="2"/>
      <c r="AF42" s="2"/>
    </row>
    <row r="43" spans="2:32" x14ac:dyDescent="0.2">
      <c r="B43" s="18"/>
      <c r="C43" s="1"/>
      <c r="D43" s="1"/>
      <c r="E43" s="2"/>
      <c r="F43" s="9" t="s">
        <v>88</v>
      </c>
      <c r="G43" s="333">
        <v>0.11</v>
      </c>
      <c r="H43" s="19"/>
      <c r="I43" s="14"/>
      <c r="J43" s="285"/>
      <c r="K43" s="2"/>
      <c r="L43" s="2"/>
      <c r="M43" s="2"/>
      <c r="N43" s="1"/>
      <c r="O43" s="2" t="s">
        <v>258</v>
      </c>
      <c r="P43" s="11">
        <v>0.01</v>
      </c>
      <c r="Q43" s="11">
        <v>0.04</v>
      </c>
      <c r="R43" s="11">
        <v>7.4999999999999997E-3</v>
      </c>
      <c r="S43" s="24"/>
      <c r="T43" s="21"/>
      <c r="U43" s="285"/>
      <c r="V43" s="2"/>
      <c r="W43" s="2"/>
      <c r="X43" s="2"/>
      <c r="Y43" s="1"/>
      <c r="Z43" s="2" t="s">
        <v>456</v>
      </c>
      <c r="AA43" s="11">
        <v>0.05</v>
      </c>
      <c r="AB43" s="11">
        <v>0.05</v>
      </c>
      <c r="AC43" s="24"/>
      <c r="AD43" s="21"/>
      <c r="AE43" s="2"/>
      <c r="AF43" s="2"/>
    </row>
    <row r="44" spans="2:32" x14ac:dyDescent="0.2">
      <c r="B44" s="18"/>
      <c r="C44" s="1"/>
      <c r="D44" s="1"/>
      <c r="E44" s="2"/>
      <c r="F44" s="9" t="s">
        <v>90</v>
      </c>
      <c r="G44" s="333">
        <v>0.11</v>
      </c>
      <c r="H44" s="19"/>
      <c r="I44" s="14"/>
      <c r="J44" s="285"/>
      <c r="K44" s="2"/>
      <c r="L44" s="2"/>
      <c r="M44" s="2"/>
      <c r="N44" s="1"/>
      <c r="O44" s="2" t="s">
        <v>260</v>
      </c>
      <c r="P44" s="11">
        <v>0.01</v>
      </c>
      <c r="Q44" s="11">
        <v>0.04</v>
      </c>
      <c r="R44" s="11">
        <v>7.4999999999999997E-3</v>
      </c>
      <c r="S44" s="24"/>
      <c r="T44" s="21"/>
      <c r="U44" s="285"/>
      <c r="V44" s="2"/>
      <c r="W44" s="2"/>
      <c r="X44" s="1" t="s">
        <v>458</v>
      </c>
      <c r="Y44" s="1"/>
      <c r="Z44" s="2"/>
      <c r="AA44"/>
      <c r="AB44"/>
      <c r="AC44" s="24"/>
      <c r="AD44" s="21"/>
      <c r="AE44" s="2"/>
      <c r="AF44" s="2"/>
    </row>
    <row r="45" spans="2:32" x14ac:dyDescent="0.2">
      <c r="B45" s="18"/>
      <c r="C45" s="1"/>
      <c r="D45" s="1"/>
      <c r="E45" s="2"/>
      <c r="F45" s="9" t="s">
        <v>92</v>
      </c>
      <c r="G45" s="333">
        <v>1</v>
      </c>
      <c r="H45" s="19"/>
      <c r="I45" s="14"/>
      <c r="J45" s="285"/>
      <c r="K45" s="2"/>
      <c r="L45" s="2"/>
      <c r="M45" s="2"/>
      <c r="N45" s="1"/>
      <c r="O45" s="2" t="s">
        <v>262</v>
      </c>
      <c r="P45" s="11">
        <v>0.01</v>
      </c>
      <c r="Q45" s="11">
        <v>0.04</v>
      </c>
      <c r="R45" s="11">
        <v>7.4999999999999997E-3</v>
      </c>
      <c r="S45" s="24"/>
      <c r="T45" s="21"/>
      <c r="U45" s="285"/>
      <c r="V45" s="2"/>
      <c r="W45" s="2"/>
      <c r="X45" s="2"/>
      <c r="Y45" s="1"/>
      <c r="Z45" s="2" t="s">
        <v>459</v>
      </c>
      <c r="AA45" s="11">
        <v>1</v>
      </c>
      <c r="AB45" s="11">
        <v>1</v>
      </c>
      <c r="AC45" s="24"/>
      <c r="AD45" s="21"/>
      <c r="AE45" s="2"/>
      <c r="AF45" s="2"/>
    </row>
    <row r="46" spans="2:32" x14ac:dyDescent="0.2">
      <c r="B46" s="18"/>
      <c r="C46" s="1"/>
      <c r="D46" s="1"/>
      <c r="E46" s="2" t="s">
        <v>94</v>
      </c>
      <c r="F46" s="2"/>
      <c r="G46" s="334" t="s">
        <v>719</v>
      </c>
      <c r="H46" s="19"/>
      <c r="I46" s="14"/>
      <c r="J46" s="285"/>
      <c r="K46" s="2"/>
      <c r="L46" s="2"/>
      <c r="M46" s="2"/>
      <c r="N46" s="1" t="s">
        <v>264</v>
      </c>
      <c r="O46" s="2"/>
      <c r="P46" s="15"/>
      <c r="Q46" s="15"/>
      <c r="R46" s="15"/>
      <c r="S46" s="24"/>
      <c r="T46" s="21"/>
      <c r="U46" s="285"/>
      <c r="V46" s="2"/>
      <c r="W46" s="2"/>
      <c r="X46" s="1" t="s">
        <v>461</v>
      </c>
      <c r="Y46" s="1"/>
      <c r="Z46" s="2"/>
      <c r="AA46"/>
      <c r="AB46"/>
      <c r="AC46" s="24"/>
      <c r="AD46" s="21"/>
      <c r="AE46" s="2"/>
      <c r="AF46" s="2"/>
    </row>
    <row r="47" spans="2:32" x14ac:dyDescent="0.2">
      <c r="B47" s="18"/>
      <c r="C47" s="1"/>
      <c r="D47" s="1"/>
      <c r="E47" s="2"/>
      <c r="F47" s="9" t="s">
        <v>94</v>
      </c>
      <c r="G47" s="333">
        <v>1</v>
      </c>
      <c r="H47" s="19"/>
      <c r="I47" s="14"/>
      <c r="J47" s="285"/>
      <c r="K47" s="2"/>
      <c r="L47" s="2"/>
      <c r="M47" s="2"/>
      <c r="N47" s="1"/>
      <c r="O47" s="2" t="s">
        <v>265</v>
      </c>
      <c r="P47" s="11">
        <v>1.2500000000000001E-2</v>
      </c>
      <c r="Q47" s="11">
        <v>0.05</v>
      </c>
      <c r="R47" s="11">
        <v>2.5000000000000001E-2</v>
      </c>
      <c r="S47" s="24"/>
      <c r="T47" s="21"/>
      <c r="U47" s="285"/>
      <c r="V47" s="2"/>
      <c r="W47" s="2"/>
      <c r="X47" s="2"/>
      <c r="Y47" s="1"/>
      <c r="Z47" s="617" t="s">
        <v>194</v>
      </c>
      <c r="AA47" s="441"/>
      <c r="AB47" s="441"/>
      <c r="AC47" s="24"/>
      <c r="AD47" s="21"/>
      <c r="AE47" s="2"/>
      <c r="AF47" s="2"/>
    </row>
    <row r="48" spans="2:32" x14ac:dyDescent="0.2">
      <c r="B48" s="18"/>
      <c r="C48" s="1"/>
      <c r="D48" s="1" t="s">
        <v>96</v>
      </c>
      <c r="E48" s="2"/>
      <c r="F48" s="2"/>
      <c r="G48" s="335" t="s">
        <v>719</v>
      </c>
      <c r="H48" s="19"/>
      <c r="I48" s="14"/>
      <c r="J48" s="285"/>
      <c r="K48" s="2"/>
      <c r="L48" s="2"/>
      <c r="M48" s="2"/>
      <c r="N48" s="1"/>
      <c r="O48" s="2" t="s">
        <v>267</v>
      </c>
      <c r="P48" s="11">
        <v>1.2500000000000001E-2</v>
      </c>
      <c r="Q48" s="11">
        <v>0.05</v>
      </c>
      <c r="R48" s="11">
        <v>2.5000000000000001E-2</v>
      </c>
      <c r="S48" s="24"/>
      <c r="T48" s="21"/>
      <c r="U48" s="285"/>
      <c r="V48" s="2"/>
      <c r="W48" s="2"/>
      <c r="X48" s="2"/>
      <c r="Y48" s="1"/>
      <c r="Z48" s="617" t="s">
        <v>196</v>
      </c>
      <c r="AA48" s="441"/>
      <c r="AB48" s="441"/>
      <c r="AC48" s="24"/>
      <c r="AD48" s="21"/>
      <c r="AE48" s="2"/>
      <c r="AF48" s="2"/>
    </row>
    <row r="49" spans="2:32" x14ac:dyDescent="0.2">
      <c r="B49" s="18"/>
      <c r="C49" s="1"/>
      <c r="D49" s="1"/>
      <c r="E49" s="2" t="s">
        <v>722</v>
      </c>
      <c r="F49" s="2"/>
      <c r="G49" s="331" t="s">
        <v>719</v>
      </c>
      <c r="H49" s="19"/>
      <c r="I49" s="14"/>
      <c r="J49" s="285"/>
      <c r="K49" s="2"/>
      <c r="L49" s="2"/>
      <c r="M49" s="2"/>
      <c r="N49" s="1"/>
      <c r="O49" s="2" t="s">
        <v>269</v>
      </c>
      <c r="P49" s="11">
        <v>1.2500000000000001E-2</v>
      </c>
      <c r="Q49" s="11">
        <v>0.05</v>
      </c>
      <c r="R49" s="11">
        <v>2.5000000000000001E-2</v>
      </c>
      <c r="S49" s="24"/>
      <c r="T49" s="21"/>
      <c r="U49" s="285"/>
      <c r="V49" s="2"/>
      <c r="W49" s="2"/>
      <c r="X49" s="2"/>
      <c r="Y49" s="1"/>
      <c r="Z49" s="618" t="s">
        <v>197</v>
      </c>
      <c r="AA49" s="441"/>
      <c r="AB49" s="441"/>
      <c r="AC49" s="24"/>
      <c r="AD49" s="21"/>
      <c r="AE49" s="2"/>
      <c r="AF49" s="2"/>
    </row>
    <row r="50" spans="2:32" x14ac:dyDescent="0.2">
      <c r="B50" s="18"/>
      <c r="C50" s="1"/>
      <c r="D50" s="1"/>
      <c r="E50" s="2"/>
      <c r="F50" s="9" t="s">
        <v>98</v>
      </c>
      <c r="G50" s="333">
        <v>1</v>
      </c>
      <c r="H50" s="19"/>
      <c r="I50" s="14"/>
      <c r="J50" s="285"/>
      <c r="K50" s="2"/>
      <c r="L50" s="2"/>
      <c r="M50" s="2"/>
      <c r="N50" s="1"/>
      <c r="O50" s="2" t="s">
        <v>271</v>
      </c>
      <c r="P50" s="11">
        <v>1.2500000000000001E-2</v>
      </c>
      <c r="Q50" s="11">
        <v>0.05</v>
      </c>
      <c r="R50" s="11">
        <v>2.5000000000000001E-2</v>
      </c>
      <c r="S50" s="24"/>
      <c r="T50" s="21"/>
      <c r="U50" s="285"/>
      <c r="V50" s="2"/>
      <c r="W50" s="2"/>
      <c r="X50" s="2"/>
      <c r="Y50" s="1"/>
      <c r="Z50" s="2"/>
      <c r="AA50"/>
      <c r="AB50"/>
      <c r="AC50" s="24"/>
      <c r="AD50" s="21"/>
      <c r="AE50" s="2"/>
      <c r="AF50" s="2"/>
    </row>
    <row r="51" spans="2:32" ht="13.5" thickBot="1" x14ac:dyDescent="0.25">
      <c r="B51" s="18"/>
      <c r="C51" s="1"/>
      <c r="D51" s="1"/>
      <c r="E51" s="338"/>
      <c r="F51" s="9" t="s">
        <v>100</v>
      </c>
      <c r="G51" s="333">
        <v>7.4999999999999997E-2</v>
      </c>
      <c r="H51" s="19"/>
      <c r="I51" s="14"/>
      <c r="J51" s="285"/>
      <c r="K51" s="2"/>
      <c r="L51" s="2"/>
      <c r="M51" s="2"/>
      <c r="N51" s="1"/>
      <c r="O51" s="2" t="s">
        <v>273</v>
      </c>
      <c r="P51" s="11">
        <v>1.2500000000000001E-2</v>
      </c>
      <c r="Q51" s="11">
        <v>0.05</v>
      </c>
      <c r="R51" s="11">
        <v>2.5000000000000001E-2</v>
      </c>
      <c r="S51" s="24"/>
      <c r="T51" s="21"/>
      <c r="U51" s="316"/>
      <c r="V51" s="70"/>
      <c r="W51" s="317"/>
      <c r="X51" s="317"/>
      <c r="Y51" s="317"/>
      <c r="Z51" s="317"/>
      <c r="AA51" s="318"/>
      <c r="AB51" s="318"/>
      <c r="AC51" s="319"/>
      <c r="AD51" s="21"/>
      <c r="AE51" s="2"/>
      <c r="AF51" s="2"/>
    </row>
    <row r="52" spans="2:32" x14ac:dyDescent="0.2">
      <c r="B52" s="18"/>
      <c r="C52" s="1"/>
      <c r="D52" s="1"/>
      <c r="E52" s="2" t="s">
        <v>723</v>
      </c>
      <c r="F52" s="2"/>
      <c r="G52" s="334" t="s">
        <v>719</v>
      </c>
      <c r="H52" s="19"/>
      <c r="I52" s="14"/>
      <c r="J52" s="285"/>
      <c r="K52" s="2"/>
      <c r="L52" s="2"/>
      <c r="M52" s="2"/>
      <c r="N52" s="1"/>
      <c r="O52" s="2" t="s">
        <v>275</v>
      </c>
      <c r="P52" s="11">
        <v>1.2500000000000001E-2</v>
      </c>
      <c r="Q52" s="11">
        <v>0.05</v>
      </c>
      <c r="R52" s="11">
        <v>2.5000000000000001E-2</v>
      </c>
      <c r="S52" s="24"/>
      <c r="T52" s="21"/>
      <c r="AA52"/>
      <c r="AB52"/>
      <c r="AD52" s="21"/>
      <c r="AE52" s="2"/>
      <c r="AF52" s="2"/>
    </row>
    <row r="53" spans="2:32" x14ac:dyDescent="0.2">
      <c r="B53" s="18"/>
      <c r="C53" s="1"/>
      <c r="D53" s="1"/>
      <c r="E53" s="2"/>
      <c r="F53" s="9" t="s">
        <v>103</v>
      </c>
      <c r="G53" s="333">
        <v>1</v>
      </c>
      <c r="H53" s="19"/>
      <c r="I53" s="14"/>
      <c r="J53" s="285"/>
      <c r="K53" s="2"/>
      <c r="L53" s="2"/>
      <c r="M53" s="2"/>
      <c r="N53" s="1" t="s">
        <v>277</v>
      </c>
      <c r="O53" s="2"/>
      <c r="P53" s="15"/>
      <c r="Q53" s="15"/>
      <c r="R53" s="15"/>
      <c r="S53" s="24"/>
      <c r="T53" s="21"/>
      <c r="AA53"/>
      <c r="AB53"/>
      <c r="AC53"/>
      <c r="AD53" s="21"/>
      <c r="AE53" s="2"/>
      <c r="AF53" s="2"/>
    </row>
    <row r="54" spans="2:32" x14ac:dyDescent="0.2">
      <c r="B54" s="18"/>
      <c r="C54" s="1"/>
      <c r="D54" s="1"/>
      <c r="E54" s="338"/>
      <c r="F54" s="9" t="s">
        <v>105</v>
      </c>
      <c r="G54" s="333">
        <v>7.4999999999999997E-2</v>
      </c>
      <c r="H54" s="19"/>
      <c r="I54" s="14"/>
      <c r="J54" s="285"/>
      <c r="K54" s="2"/>
      <c r="L54" s="2"/>
      <c r="M54" s="2"/>
      <c r="N54" s="1"/>
      <c r="O54" s="2" t="s">
        <v>278</v>
      </c>
      <c r="P54" s="11">
        <v>1.2500000000000001E-2</v>
      </c>
      <c r="Q54" s="11">
        <v>0.05</v>
      </c>
      <c r="R54" s="11">
        <v>3.7499999999999999E-2</v>
      </c>
      <c r="S54" s="24"/>
      <c r="T54" s="21"/>
      <c r="AA54"/>
      <c r="AB54"/>
      <c r="AC54"/>
      <c r="AD54" s="21"/>
      <c r="AE54" s="2"/>
      <c r="AF54" s="2"/>
    </row>
    <row r="55" spans="2:32" x14ac:dyDescent="0.2">
      <c r="B55" s="18"/>
      <c r="C55" s="1"/>
      <c r="D55" s="1"/>
      <c r="E55" s="2" t="s">
        <v>107</v>
      </c>
      <c r="F55" s="2"/>
      <c r="G55" s="334" t="s">
        <v>719</v>
      </c>
      <c r="H55" s="19"/>
      <c r="I55" s="14"/>
      <c r="J55" s="285"/>
      <c r="K55" s="2"/>
      <c r="L55" s="2"/>
      <c r="M55" s="2"/>
      <c r="N55" s="1"/>
      <c r="O55" s="2" t="s">
        <v>280</v>
      </c>
      <c r="P55" s="11">
        <v>1.2500000000000001E-2</v>
      </c>
      <c r="Q55" s="11">
        <v>0.05</v>
      </c>
      <c r="R55" s="11">
        <v>3.7499999999999999E-2</v>
      </c>
      <c r="S55" s="24"/>
      <c r="T55" s="21"/>
      <c r="AA55"/>
      <c r="AB55"/>
      <c r="AC55"/>
      <c r="AD55" s="21"/>
      <c r="AE55" s="2"/>
      <c r="AF55" s="2"/>
    </row>
    <row r="56" spans="2:32" x14ac:dyDescent="0.2">
      <c r="B56" s="18"/>
      <c r="C56" s="1"/>
      <c r="D56" s="1"/>
      <c r="E56" s="2"/>
      <c r="F56" s="9" t="s">
        <v>107</v>
      </c>
      <c r="G56" s="333">
        <v>1</v>
      </c>
      <c r="H56" s="19"/>
      <c r="I56" s="14"/>
      <c r="J56" s="285"/>
      <c r="K56" s="2"/>
      <c r="L56" s="2"/>
      <c r="M56" s="2"/>
      <c r="N56" s="1"/>
      <c r="O56" s="2" t="s">
        <v>282</v>
      </c>
      <c r="P56" s="11">
        <v>1.2500000000000001E-2</v>
      </c>
      <c r="Q56" s="11">
        <v>0.05</v>
      </c>
      <c r="R56" s="11">
        <v>3.7499999999999999E-2</v>
      </c>
      <c r="S56" s="24"/>
      <c r="T56" s="21"/>
      <c r="AA56"/>
      <c r="AB56"/>
      <c r="AC56"/>
      <c r="AD56" s="21"/>
      <c r="AE56" s="2"/>
      <c r="AF56" s="2"/>
    </row>
    <row r="57" spans="2:32" x14ac:dyDescent="0.2">
      <c r="B57" s="18"/>
      <c r="C57" s="305"/>
      <c r="D57" s="1" t="s">
        <v>113</v>
      </c>
      <c r="E57" s="2"/>
      <c r="F57" s="2"/>
      <c r="G57" s="334" t="s">
        <v>719</v>
      </c>
      <c r="H57" s="19"/>
      <c r="I57" s="14"/>
      <c r="J57" s="285"/>
      <c r="K57" s="2"/>
      <c r="L57" s="2"/>
      <c r="M57" s="2"/>
      <c r="N57" s="1"/>
      <c r="O57" s="2" t="s">
        <v>284</v>
      </c>
      <c r="P57" s="11">
        <v>1.2500000000000001E-2</v>
      </c>
      <c r="Q57" s="11">
        <v>0.05</v>
      </c>
      <c r="R57" s="11">
        <v>3.7499999999999999E-2</v>
      </c>
      <c r="S57" s="24"/>
      <c r="T57" s="21"/>
      <c r="AA57"/>
      <c r="AB57"/>
      <c r="AC57"/>
      <c r="AD57" s="21"/>
      <c r="AE57" s="2"/>
      <c r="AF57" s="2"/>
    </row>
    <row r="58" spans="2:32" x14ac:dyDescent="0.2">
      <c r="B58" s="18"/>
      <c r="C58" s="1"/>
      <c r="D58" s="1"/>
      <c r="E58" s="2"/>
      <c r="F58" s="9" t="s">
        <v>114</v>
      </c>
      <c r="G58" s="333">
        <v>1</v>
      </c>
      <c r="H58" s="19"/>
      <c r="I58" s="14"/>
      <c r="J58" s="285"/>
      <c r="K58" s="2"/>
      <c r="L58" s="2"/>
      <c r="M58" s="2"/>
      <c r="N58" s="1"/>
      <c r="O58" s="2" t="s">
        <v>286</v>
      </c>
      <c r="P58" s="11">
        <v>1.2500000000000001E-2</v>
      </c>
      <c r="Q58" s="11">
        <v>0.05</v>
      </c>
      <c r="R58" s="11">
        <v>3.7499999999999999E-2</v>
      </c>
      <c r="S58" s="24"/>
      <c r="T58" s="21"/>
      <c r="AA58"/>
      <c r="AB58"/>
      <c r="AC58"/>
      <c r="AD58" s="21"/>
      <c r="AE58" s="2"/>
      <c r="AF58" s="2"/>
    </row>
    <row r="59" spans="2:32" x14ac:dyDescent="0.2">
      <c r="B59" s="18"/>
      <c r="C59" s="1"/>
      <c r="D59" s="1"/>
      <c r="E59" s="2"/>
      <c r="F59" s="9" t="s">
        <v>116</v>
      </c>
      <c r="G59" s="333">
        <v>1</v>
      </c>
      <c r="H59" s="19"/>
      <c r="I59" s="14"/>
      <c r="J59" s="285"/>
      <c r="K59" s="2"/>
      <c r="L59" s="2"/>
      <c r="M59" s="2"/>
      <c r="N59" s="1"/>
      <c r="O59" s="2" t="s">
        <v>288</v>
      </c>
      <c r="P59" s="11">
        <v>1.2500000000000001E-2</v>
      </c>
      <c r="Q59" s="11">
        <v>0.05</v>
      </c>
      <c r="R59" s="11">
        <v>3.7499999999999999E-2</v>
      </c>
      <c r="S59" s="24"/>
      <c r="T59" s="21"/>
      <c r="AA59"/>
      <c r="AB59"/>
      <c r="AC59"/>
      <c r="AD59" s="21"/>
      <c r="AE59" s="2"/>
      <c r="AF59" s="2"/>
    </row>
    <row r="60" spans="2:32" x14ac:dyDescent="0.2">
      <c r="B60" s="18"/>
      <c r="C60" s="1" t="s">
        <v>118</v>
      </c>
      <c r="D60" s="1"/>
      <c r="E60" s="2"/>
      <c r="F60" s="2"/>
      <c r="G60" s="335" t="s">
        <v>719</v>
      </c>
      <c r="H60" s="19"/>
      <c r="I60" s="14"/>
      <c r="J60" s="285"/>
      <c r="K60" s="2"/>
      <c r="L60" s="2"/>
      <c r="M60" s="2"/>
      <c r="N60" s="1" t="s">
        <v>290</v>
      </c>
      <c r="O60" s="2"/>
      <c r="P60" s="15"/>
      <c r="Q60" s="15"/>
      <c r="R60" s="15"/>
      <c r="S60" s="24"/>
      <c r="T60" s="21"/>
      <c r="AA60"/>
      <c r="AB60"/>
      <c r="AC60"/>
      <c r="AD60" s="21"/>
      <c r="AE60" s="2"/>
      <c r="AF60" s="2"/>
    </row>
    <row r="61" spans="2:32" x14ac:dyDescent="0.2">
      <c r="B61" s="18"/>
      <c r="C61" s="1"/>
      <c r="D61" s="1" t="s">
        <v>119</v>
      </c>
      <c r="E61" s="2"/>
      <c r="F61" s="2"/>
      <c r="G61" s="330" t="s">
        <v>719</v>
      </c>
      <c r="H61" s="19"/>
      <c r="I61" s="14"/>
      <c r="J61" s="285"/>
      <c r="K61" s="2"/>
      <c r="L61" s="2"/>
      <c r="M61" s="2"/>
      <c r="N61" s="2"/>
      <c r="O61" s="2" t="s">
        <v>724</v>
      </c>
      <c r="P61" s="11">
        <v>0.05</v>
      </c>
      <c r="Q61" s="11">
        <v>0.2</v>
      </c>
      <c r="R61" s="11">
        <v>7.4999999999999997E-2</v>
      </c>
      <c r="S61" s="24"/>
      <c r="T61" s="21"/>
      <c r="AA61"/>
      <c r="AB61"/>
      <c r="AC61"/>
      <c r="AD61" s="21"/>
      <c r="AE61" s="2"/>
      <c r="AF61" s="2"/>
    </row>
    <row r="62" spans="2:32" x14ac:dyDescent="0.2">
      <c r="B62" s="18"/>
      <c r="C62" s="1"/>
      <c r="D62" s="1"/>
      <c r="E62" s="1" t="s">
        <v>120</v>
      </c>
      <c r="F62" s="2"/>
      <c r="G62" s="331" t="s">
        <v>719</v>
      </c>
      <c r="H62" s="19"/>
      <c r="I62" s="14"/>
      <c r="J62" s="285"/>
      <c r="K62" s="2"/>
      <c r="L62" s="2"/>
      <c r="M62" s="2"/>
      <c r="N62" s="2"/>
      <c r="O62" s="2" t="s">
        <v>725</v>
      </c>
      <c r="P62" s="11">
        <v>0.05</v>
      </c>
      <c r="Q62" s="11">
        <v>0.2</v>
      </c>
      <c r="R62" s="11">
        <v>7.4999999999999997E-2</v>
      </c>
      <c r="S62" s="24"/>
      <c r="T62" s="21"/>
      <c r="AA62"/>
      <c r="AB62"/>
      <c r="AC62"/>
      <c r="AD62" s="21"/>
      <c r="AE62" s="2"/>
      <c r="AF62" s="2"/>
    </row>
    <row r="63" spans="2:32" x14ac:dyDescent="0.2">
      <c r="B63" s="18"/>
      <c r="C63" s="2"/>
      <c r="D63" s="2"/>
      <c r="E63" s="2"/>
      <c r="F63" s="9" t="s">
        <v>121</v>
      </c>
      <c r="G63" s="333">
        <v>0.04</v>
      </c>
      <c r="H63" s="19"/>
      <c r="I63" s="14"/>
      <c r="J63" s="285"/>
      <c r="K63" s="2"/>
      <c r="L63" s="2"/>
      <c r="M63" s="2"/>
      <c r="N63" s="2"/>
      <c r="O63" s="2" t="s">
        <v>726</v>
      </c>
      <c r="P63" s="11">
        <v>0.05</v>
      </c>
      <c r="Q63" s="11">
        <v>0.2</v>
      </c>
      <c r="R63" s="11">
        <v>7.4999999999999997E-2</v>
      </c>
      <c r="S63" s="24"/>
      <c r="T63" s="21"/>
      <c r="AA63"/>
      <c r="AB63"/>
      <c r="AC63"/>
      <c r="AD63" s="21"/>
      <c r="AE63" s="2"/>
      <c r="AF63" s="2"/>
    </row>
    <row r="64" spans="2:32" x14ac:dyDescent="0.2">
      <c r="B64" s="18"/>
      <c r="C64" s="2"/>
      <c r="D64" s="2"/>
      <c r="E64" s="2"/>
      <c r="F64" s="9" t="s">
        <v>123</v>
      </c>
      <c r="G64" s="333">
        <v>0.04</v>
      </c>
      <c r="H64" s="19"/>
      <c r="I64" s="14"/>
      <c r="J64" s="285"/>
      <c r="K64" s="2"/>
      <c r="L64" s="2"/>
      <c r="M64" s="2"/>
      <c r="N64" s="2"/>
      <c r="O64" s="2" t="s">
        <v>727</v>
      </c>
      <c r="P64" s="11">
        <v>0.05</v>
      </c>
      <c r="Q64" s="11">
        <v>0.2</v>
      </c>
      <c r="R64" s="11">
        <v>7.4999999999999997E-2</v>
      </c>
      <c r="S64" s="24"/>
      <c r="T64" s="21"/>
      <c r="AA64"/>
      <c r="AB64"/>
      <c r="AC64"/>
      <c r="AD64" s="21"/>
      <c r="AE64" s="2"/>
      <c r="AF64" s="2"/>
    </row>
    <row r="65" spans="2:32" x14ac:dyDescent="0.2">
      <c r="B65" s="18"/>
      <c r="C65" s="1"/>
      <c r="D65" s="1" t="s">
        <v>139</v>
      </c>
      <c r="E65" s="2"/>
      <c r="F65" s="2"/>
      <c r="G65" s="335" t="s">
        <v>719</v>
      </c>
      <c r="H65" s="19"/>
      <c r="I65" s="14"/>
      <c r="J65" s="285"/>
      <c r="K65" s="2"/>
      <c r="L65" s="2"/>
      <c r="M65" s="2"/>
      <c r="N65" s="2"/>
      <c r="O65" s="2" t="s">
        <v>728</v>
      </c>
      <c r="P65" s="11">
        <v>0.05</v>
      </c>
      <c r="Q65" s="11">
        <v>0.2</v>
      </c>
      <c r="R65" s="11">
        <v>7.4999999999999997E-2</v>
      </c>
      <c r="S65" s="24"/>
      <c r="T65" s="21"/>
      <c r="AA65"/>
      <c r="AB65"/>
      <c r="AC65"/>
      <c r="AD65" s="21"/>
      <c r="AE65" s="3"/>
      <c r="AF65" s="3"/>
    </row>
    <row r="66" spans="2:32" ht="12.75" customHeight="1" x14ac:dyDescent="0.2">
      <c r="B66" s="18"/>
      <c r="C66" s="1"/>
      <c r="D66" s="1"/>
      <c r="E66" s="1" t="s">
        <v>140</v>
      </c>
      <c r="F66" s="2"/>
      <c r="G66" s="331" t="s">
        <v>719</v>
      </c>
      <c r="H66" s="19"/>
      <c r="I66" s="14"/>
      <c r="J66" s="285"/>
      <c r="K66" s="2"/>
      <c r="L66" s="2"/>
      <c r="M66" s="2"/>
      <c r="N66" s="2"/>
      <c r="O66" s="2" t="s">
        <v>729</v>
      </c>
      <c r="P66" s="11">
        <v>0.05</v>
      </c>
      <c r="Q66" s="11">
        <v>0.2</v>
      </c>
      <c r="R66" s="11">
        <v>7.4999999999999997E-2</v>
      </c>
      <c r="S66" s="24"/>
      <c r="T66" s="22"/>
      <c r="AA66"/>
      <c r="AB66"/>
      <c r="AC66"/>
      <c r="AD66" s="22"/>
      <c r="AE66" s="3"/>
      <c r="AF66" s="3"/>
    </row>
    <row r="67" spans="2:32" x14ac:dyDescent="0.2">
      <c r="B67" s="18"/>
      <c r="C67" s="2"/>
      <c r="D67" s="2"/>
      <c r="E67" s="2"/>
      <c r="F67" s="9" t="s">
        <v>141</v>
      </c>
      <c r="G67" s="333">
        <v>0.04</v>
      </c>
      <c r="H67" s="19"/>
      <c r="I67" s="14"/>
      <c r="J67" s="285"/>
      <c r="K67" s="2"/>
      <c r="L67" s="2"/>
      <c r="M67" s="2"/>
      <c r="N67" s="2"/>
      <c r="O67" s="2"/>
      <c r="P67" s="16"/>
      <c r="Q67" s="16"/>
      <c r="R67" s="16"/>
      <c r="S67" s="24"/>
      <c r="T67" s="22"/>
      <c r="AA67"/>
      <c r="AB67"/>
      <c r="AC67"/>
      <c r="AD67" s="22"/>
      <c r="AE67" s="2"/>
      <c r="AF67" s="2"/>
    </row>
    <row r="68" spans="2:32" x14ac:dyDescent="0.2">
      <c r="B68" s="18"/>
      <c r="C68" s="2"/>
      <c r="D68" s="2"/>
      <c r="E68" s="2"/>
      <c r="F68" s="9" t="s">
        <v>143</v>
      </c>
      <c r="G68" s="333">
        <v>0.04</v>
      </c>
      <c r="H68" s="19"/>
      <c r="I68" s="14"/>
      <c r="J68" s="285"/>
      <c r="K68" s="2"/>
      <c r="L68" s="2"/>
      <c r="M68" s="1" t="s">
        <v>308</v>
      </c>
      <c r="N68" s="2"/>
      <c r="O68" s="2"/>
      <c r="P68" s="293"/>
      <c r="Q68" s="294"/>
      <c r="R68" s="293"/>
      <c r="S68" s="24"/>
      <c r="T68" s="21"/>
      <c r="AA68"/>
      <c r="AB68"/>
      <c r="AC68"/>
      <c r="AD68" s="21"/>
      <c r="AE68" s="2"/>
      <c r="AF68" s="2"/>
    </row>
    <row r="69" spans="2:32" x14ac:dyDescent="0.2">
      <c r="B69" s="18"/>
      <c r="C69" s="1" t="s">
        <v>193</v>
      </c>
      <c r="D69" s="2"/>
      <c r="E69" s="2"/>
      <c r="F69" s="2"/>
      <c r="G69" s="330"/>
      <c r="H69" s="19"/>
      <c r="I69" s="14"/>
      <c r="J69" s="285"/>
      <c r="K69" s="2"/>
      <c r="L69" s="2"/>
      <c r="M69" s="1"/>
      <c r="N69" s="2" t="s">
        <v>730</v>
      </c>
      <c r="O69" s="2"/>
      <c r="P69" s="17"/>
      <c r="Q69" s="17"/>
      <c r="R69" s="304"/>
      <c r="S69" s="24"/>
      <c r="AA69"/>
      <c r="AB69"/>
      <c r="AC69"/>
      <c r="AE69" s="2"/>
      <c r="AF69" s="2"/>
    </row>
    <row r="70" spans="2:32" x14ac:dyDescent="0.2">
      <c r="B70" s="18"/>
      <c r="C70" s="2"/>
      <c r="D70" s="2"/>
      <c r="E70" s="2"/>
      <c r="F70" s="617" t="s">
        <v>194</v>
      </c>
      <c r="G70" s="442"/>
      <c r="H70" s="19"/>
      <c r="I70" s="14"/>
      <c r="J70" s="285"/>
      <c r="K70" s="2"/>
      <c r="L70" s="2"/>
      <c r="M70" s="2"/>
      <c r="N70" s="2"/>
      <c r="O70" s="2" t="s">
        <v>310</v>
      </c>
      <c r="P70" s="11">
        <v>7.4999999999999997E-3</v>
      </c>
      <c r="Q70" s="32"/>
      <c r="R70" s="11">
        <v>0.03</v>
      </c>
      <c r="S70" s="24"/>
      <c r="T70" s="21"/>
      <c r="AA70"/>
      <c r="AB70"/>
      <c r="AC70"/>
      <c r="AD70" s="21"/>
      <c r="AE70" s="2"/>
      <c r="AF70" s="2"/>
    </row>
    <row r="71" spans="2:32" x14ac:dyDescent="0.2">
      <c r="B71" s="18"/>
      <c r="C71" s="2"/>
      <c r="D71" s="2"/>
      <c r="E71" s="2"/>
      <c r="F71" s="617" t="s">
        <v>196</v>
      </c>
      <c r="G71" s="442"/>
      <c r="H71" s="19"/>
      <c r="I71" s="14"/>
      <c r="J71" s="285"/>
      <c r="K71" s="2"/>
      <c r="L71" s="2"/>
      <c r="M71" s="2"/>
      <c r="N71" s="2"/>
      <c r="O71" s="2" t="s">
        <v>311</v>
      </c>
      <c r="P71" s="11">
        <v>1.2500000000000001E-2</v>
      </c>
      <c r="Q71" s="32"/>
      <c r="R71" s="11">
        <v>0.05</v>
      </c>
      <c r="S71" s="300"/>
      <c r="T71" s="21"/>
      <c r="AA71"/>
      <c r="AB71"/>
      <c r="AC71"/>
      <c r="AD71" s="21"/>
      <c r="AE71" s="2"/>
      <c r="AF71" s="2"/>
    </row>
    <row r="72" spans="2:32" x14ac:dyDescent="0.2">
      <c r="B72" s="310"/>
      <c r="C72" s="155"/>
      <c r="D72" s="155"/>
      <c r="E72" s="155"/>
      <c r="F72" s="618" t="s">
        <v>197</v>
      </c>
      <c r="G72" s="442"/>
      <c r="H72" s="312"/>
      <c r="I72" s="14"/>
      <c r="J72" s="285"/>
      <c r="K72" s="2"/>
      <c r="L72" s="2"/>
      <c r="M72" s="2"/>
      <c r="N72" s="2"/>
      <c r="O72" s="2" t="s">
        <v>312</v>
      </c>
      <c r="P72" s="12">
        <v>2.5000000000000001E-2</v>
      </c>
      <c r="Q72" s="32"/>
      <c r="R72" s="11">
        <v>0.05</v>
      </c>
      <c r="S72" s="300"/>
      <c r="T72" s="21"/>
      <c r="AA72"/>
      <c r="AB72"/>
      <c r="AC72"/>
      <c r="AD72" s="21"/>
      <c r="AE72" s="2"/>
      <c r="AF72" s="2"/>
    </row>
    <row r="73" spans="2:32" x14ac:dyDescent="0.2">
      <c r="B73" s="310"/>
      <c r="C73" s="155"/>
      <c r="D73" s="155"/>
      <c r="E73" s="155"/>
      <c r="F73" s="155"/>
      <c r="G73" s="336"/>
      <c r="H73" s="312"/>
      <c r="I73" s="14"/>
      <c r="J73" s="285"/>
      <c r="K73" s="2"/>
      <c r="L73" s="2"/>
      <c r="M73" s="1"/>
      <c r="N73" s="2" t="s">
        <v>313</v>
      </c>
      <c r="O73" s="2"/>
      <c r="P73" s="15"/>
      <c r="Q73" s="15"/>
      <c r="R73" s="15"/>
      <c r="S73" s="309"/>
      <c r="T73" s="21"/>
      <c r="AA73"/>
      <c r="AB73"/>
      <c r="AC73"/>
      <c r="AD73" s="21"/>
      <c r="AE73" s="2"/>
      <c r="AF73" s="2"/>
    </row>
    <row r="74" spans="2:32" x14ac:dyDescent="0.2">
      <c r="B74" s="310"/>
      <c r="C74" s="313" t="s">
        <v>731</v>
      </c>
      <c r="D74" s="155"/>
      <c r="E74" s="155"/>
      <c r="F74" s="155"/>
      <c r="G74" s="336"/>
      <c r="H74" s="312"/>
      <c r="I74" s="14"/>
      <c r="J74" s="285"/>
      <c r="K74" s="2"/>
      <c r="L74" s="2"/>
      <c r="M74" s="2"/>
      <c r="N74" s="2"/>
      <c r="O74" s="2" t="s">
        <v>314</v>
      </c>
      <c r="P74" s="13">
        <v>0.25</v>
      </c>
      <c r="Q74" s="13">
        <v>1</v>
      </c>
      <c r="R74" s="31"/>
      <c r="S74" s="309"/>
      <c r="T74" s="23"/>
      <c r="AA74"/>
      <c r="AB74"/>
      <c r="AC74"/>
      <c r="AD74" s="23"/>
      <c r="AE74" s="2"/>
      <c r="AF74" s="2"/>
    </row>
    <row r="75" spans="2:32" x14ac:dyDescent="0.2">
      <c r="B75" s="310"/>
      <c r="C75" s="314" t="s">
        <v>732</v>
      </c>
      <c r="D75" s="637" t="s">
        <v>733</v>
      </c>
      <c r="E75" s="637"/>
      <c r="F75" s="637"/>
      <c r="G75" s="637"/>
      <c r="H75" s="312"/>
      <c r="I75" s="14"/>
      <c r="J75" s="285"/>
      <c r="K75" s="2"/>
      <c r="L75" s="2"/>
      <c r="M75" s="2"/>
      <c r="N75" s="2"/>
      <c r="O75" s="2" t="s">
        <v>315</v>
      </c>
      <c r="P75" s="13">
        <v>0.25</v>
      </c>
      <c r="Q75" s="13">
        <v>1</v>
      </c>
      <c r="R75" s="31"/>
      <c r="S75" s="309"/>
      <c r="T75" s="23"/>
      <c r="AA75"/>
      <c r="AB75"/>
      <c r="AC75"/>
      <c r="AD75" s="23"/>
      <c r="AE75" s="2"/>
      <c r="AF75" s="2"/>
    </row>
    <row r="76" spans="2:32" x14ac:dyDescent="0.2">
      <c r="B76" s="310"/>
      <c r="C76" s="315"/>
      <c r="D76" s="637"/>
      <c r="E76" s="637"/>
      <c r="F76" s="637"/>
      <c r="G76" s="637"/>
      <c r="H76" s="312"/>
      <c r="I76" s="14"/>
      <c r="J76" s="285"/>
      <c r="K76" s="2"/>
      <c r="L76" s="2"/>
      <c r="M76" s="2"/>
      <c r="N76" s="2"/>
      <c r="O76" s="2" t="s">
        <v>316</v>
      </c>
      <c r="P76" s="11">
        <v>0.03</v>
      </c>
      <c r="Q76" s="32"/>
      <c r="R76" s="11">
        <v>0.05</v>
      </c>
      <c r="S76" s="309"/>
      <c r="T76" s="21"/>
      <c r="AA76"/>
      <c r="AB76"/>
      <c r="AC76"/>
      <c r="AD76" s="21"/>
      <c r="AE76" s="2"/>
      <c r="AF76" s="2"/>
    </row>
    <row r="77" spans="2:32" x14ac:dyDescent="0.2">
      <c r="B77" s="310"/>
      <c r="C77" s="315"/>
      <c r="D77" s="637"/>
      <c r="E77" s="637"/>
      <c r="F77" s="637"/>
      <c r="G77" s="637"/>
      <c r="H77" s="312"/>
      <c r="I77" s="14"/>
      <c r="J77" s="285"/>
      <c r="K77" s="2"/>
      <c r="L77" s="2"/>
      <c r="M77" s="2"/>
      <c r="N77" s="2"/>
      <c r="O77" s="2" t="s">
        <v>317</v>
      </c>
      <c r="P77" s="11">
        <v>0.03</v>
      </c>
      <c r="Q77" s="32"/>
      <c r="R77" s="11">
        <v>0.1</v>
      </c>
      <c r="S77" s="309"/>
      <c r="T77" s="21"/>
      <c r="AA77"/>
      <c r="AB77"/>
      <c r="AC77"/>
      <c r="AD77" s="21"/>
      <c r="AE77" s="2"/>
      <c r="AF77" s="2"/>
    </row>
    <row r="78" spans="2:32" x14ac:dyDescent="0.2">
      <c r="B78" s="310"/>
      <c r="C78" s="314" t="s">
        <v>734</v>
      </c>
      <c r="D78" s="637" t="s">
        <v>735</v>
      </c>
      <c r="E78" s="637"/>
      <c r="F78" s="637"/>
      <c r="G78" s="637"/>
      <c r="H78" s="312"/>
      <c r="I78" s="14"/>
      <c r="J78" s="285"/>
      <c r="K78" s="2"/>
      <c r="L78" s="2"/>
      <c r="M78" s="2"/>
      <c r="N78" s="532" t="s">
        <v>318</v>
      </c>
      <c r="O78" s="2"/>
      <c r="P78"/>
      <c r="Q78"/>
      <c r="R78"/>
      <c r="S78" s="309"/>
      <c r="T78" s="21"/>
      <c r="AA78"/>
      <c r="AB78"/>
      <c r="AC78"/>
      <c r="AD78" s="21"/>
      <c r="AE78" s="2"/>
      <c r="AF78" s="2"/>
    </row>
    <row r="79" spans="2:32" x14ac:dyDescent="0.2">
      <c r="B79" s="310"/>
      <c r="C79" s="315"/>
      <c r="D79" s="637"/>
      <c r="E79" s="637"/>
      <c r="F79" s="637"/>
      <c r="G79" s="637"/>
      <c r="H79" s="312"/>
      <c r="I79" s="14"/>
      <c r="J79" s="285"/>
      <c r="K79" s="2"/>
      <c r="L79" s="2"/>
      <c r="M79" s="2"/>
      <c r="N79" s="2"/>
      <c r="O79" s="532" t="s">
        <v>319</v>
      </c>
      <c r="P79" s="11">
        <v>1</v>
      </c>
      <c r="Q79" s="11">
        <v>1</v>
      </c>
      <c r="R79" s="11">
        <v>1</v>
      </c>
      <c r="S79" s="309"/>
      <c r="T79" s="306"/>
      <c r="AA79"/>
      <c r="AB79"/>
      <c r="AC79"/>
      <c r="AD79" s="306"/>
      <c r="AE79" s="2"/>
      <c r="AF79" s="2"/>
    </row>
    <row r="80" spans="2:32" x14ac:dyDescent="0.2">
      <c r="B80" s="310"/>
      <c r="C80" s="314" t="s">
        <v>736</v>
      </c>
      <c r="D80" s="637" t="s">
        <v>737</v>
      </c>
      <c r="E80" s="637"/>
      <c r="F80" s="637"/>
      <c r="G80" s="637"/>
      <c r="H80" s="312"/>
      <c r="I80" s="14"/>
      <c r="J80" s="285"/>
      <c r="K80" s="2"/>
      <c r="L80" s="2"/>
      <c r="M80" s="2"/>
      <c r="N80" s="2" t="s">
        <v>321</v>
      </c>
      <c r="O80" s="2"/>
      <c r="P80" s="21"/>
      <c r="Q80" s="21"/>
      <c r="R80" s="21"/>
      <c r="S80" s="309"/>
      <c r="T80" s="306"/>
      <c r="AA80"/>
      <c r="AB80"/>
      <c r="AC80"/>
      <c r="AD80" s="306"/>
      <c r="AE80" s="2"/>
      <c r="AF80" s="2"/>
    </row>
    <row r="81" spans="2:32" x14ac:dyDescent="0.2">
      <c r="B81" s="310"/>
      <c r="C81" s="315"/>
      <c r="D81" s="637"/>
      <c r="E81" s="637"/>
      <c r="F81" s="637"/>
      <c r="G81" s="637"/>
      <c r="H81" s="312"/>
      <c r="I81" s="14"/>
      <c r="J81" s="285"/>
      <c r="K81" s="2"/>
      <c r="L81" s="2"/>
      <c r="M81" s="2"/>
      <c r="N81" s="2"/>
      <c r="O81" s="532" t="s">
        <v>322</v>
      </c>
      <c r="P81" s="13">
        <v>0.4</v>
      </c>
      <c r="Q81" s="13">
        <v>0.4</v>
      </c>
      <c r="R81" s="13">
        <v>0.4</v>
      </c>
      <c r="S81" s="309"/>
      <c r="T81" s="21"/>
      <c r="AA81"/>
      <c r="AB81"/>
      <c r="AC81"/>
      <c r="AD81" s="21"/>
      <c r="AE81" s="2"/>
      <c r="AF81" s="2"/>
    </row>
    <row r="82" spans="2:32" x14ac:dyDescent="0.2">
      <c r="B82" s="310"/>
      <c r="C82" s="315"/>
      <c r="D82" s="155"/>
      <c r="E82" s="155"/>
      <c r="F82" s="155"/>
      <c r="G82" s="336"/>
      <c r="H82" s="312"/>
      <c r="I82" s="14"/>
      <c r="J82" s="285"/>
      <c r="K82" s="2"/>
      <c r="L82" s="2"/>
      <c r="M82" s="2"/>
      <c r="N82" s="2"/>
      <c r="O82" s="532" t="s">
        <v>324</v>
      </c>
      <c r="P82" s="13">
        <v>0.4</v>
      </c>
      <c r="Q82" s="13">
        <v>0.4</v>
      </c>
      <c r="R82" s="13">
        <v>0.4</v>
      </c>
      <c r="S82" s="309"/>
      <c r="T82" s="21"/>
      <c r="AA82"/>
      <c r="AB82"/>
      <c r="AC82"/>
      <c r="AD82" s="21"/>
      <c r="AE82" s="2"/>
      <c r="AF82" s="2"/>
    </row>
    <row r="83" spans="2:32" ht="13.5" thickBot="1" x14ac:dyDescent="0.25">
      <c r="B83" s="316"/>
      <c r="C83" s="317"/>
      <c r="D83" s="317"/>
      <c r="E83" s="317"/>
      <c r="F83" s="317"/>
      <c r="G83" s="337"/>
      <c r="H83" s="320"/>
      <c r="I83" s="14"/>
      <c r="J83" s="285"/>
      <c r="K83" s="2"/>
      <c r="L83" s="2"/>
      <c r="M83" s="2"/>
      <c r="N83" s="2"/>
      <c r="O83" s="532" t="s">
        <v>326</v>
      </c>
      <c r="P83" s="11">
        <v>1</v>
      </c>
      <c r="Q83" s="11">
        <v>1</v>
      </c>
      <c r="R83" s="11">
        <v>1</v>
      </c>
      <c r="S83" s="309"/>
      <c r="T83" s="21"/>
      <c r="AA83"/>
      <c r="AB83"/>
      <c r="AC83"/>
      <c r="AD83" s="21"/>
      <c r="AE83" s="2"/>
      <c r="AF83" s="2"/>
    </row>
    <row r="84" spans="2:32" ht="12.75" customHeight="1" x14ac:dyDescent="0.2">
      <c r="I84" s="14"/>
      <c r="J84" s="285"/>
      <c r="K84" s="2"/>
      <c r="L84" s="2"/>
      <c r="M84" s="2"/>
      <c r="N84" s="2" t="s">
        <v>328</v>
      </c>
      <c r="O84" s="2"/>
      <c r="P84" s="21"/>
      <c r="Q84" s="21"/>
      <c r="R84" s="21"/>
      <c r="S84" s="309"/>
      <c r="T84" s="21"/>
      <c r="AA84"/>
      <c r="AB84"/>
      <c r="AC84"/>
      <c r="AD84" s="21"/>
      <c r="AE84" s="2"/>
      <c r="AF84" s="2"/>
    </row>
    <row r="85" spans="2:32" x14ac:dyDescent="0.2">
      <c r="I85" s="14"/>
      <c r="J85" s="285"/>
      <c r="K85" s="2"/>
      <c r="L85" s="2"/>
      <c r="M85" s="2"/>
      <c r="N85" s="2"/>
      <c r="O85" s="2" t="s">
        <v>329</v>
      </c>
      <c r="P85" s="13">
        <v>0.4</v>
      </c>
      <c r="Q85" s="13">
        <v>0.4</v>
      </c>
      <c r="R85" s="11">
        <v>0.4</v>
      </c>
      <c r="S85" s="309"/>
      <c r="T85" s="21"/>
      <c r="AA85"/>
      <c r="AB85"/>
      <c r="AC85"/>
      <c r="AD85" s="21"/>
      <c r="AE85" s="2"/>
      <c r="AF85" s="2"/>
    </row>
    <row r="86" spans="2:32" x14ac:dyDescent="0.2">
      <c r="I86" s="14"/>
      <c r="J86" s="285"/>
      <c r="K86" s="2"/>
      <c r="L86" s="2"/>
      <c r="M86" s="2"/>
      <c r="N86" s="2"/>
      <c r="O86" s="2" t="s">
        <v>331</v>
      </c>
      <c r="P86" s="13">
        <v>0.4</v>
      </c>
      <c r="Q86" s="13">
        <v>0.4</v>
      </c>
      <c r="R86" s="11">
        <v>0.4</v>
      </c>
      <c r="S86" s="309"/>
      <c r="T86" s="21"/>
      <c r="AA86"/>
      <c r="AB86"/>
      <c r="AC86"/>
      <c r="AD86" s="21"/>
      <c r="AE86" s="2"/>
      <c r="AF86" s="2"/>
    </row>
    <row r="87" spans="2:32" x14ac:dyDescent="0.2">
      <c r="I87" s="14"/>
      <c r="J87" s="285"/>
      <c r="K87" s="2"/>
      <c r="L87" s="2"/>
      <c r="M87" s="2"/>
      <c r="N87" s="2"/>
      <c r="O87" s="2" t="s">
        <v>333</v>
      </c>
      <c r="P87" s="13">
        <v>1</v>
      </c>
      <c r="Q87" s="13">
        <v>1</v>
      </c>
      <c r="R87" s="11">
        <v>1</v>
      </c>
      <c r="S87" s="309"/>
      <c r="AA87"/>
      <c r="AB87"/>
      <c r="AC87"/>
      <c r="AE87" s="2"/>
      <c r="AF87" s="2"/>
    </row>
    <row r="88" spans="2:32" x14ac:dyDescent="0.2">
      <c r="I88" s="14"/>
      <c r="J88" s="285"/>
      <c r="K88" s="2"/>
      <c r="L88" s="1" t="s">
        <v>200</v>
      </c>
      <c r="M88" s="2"/>
      <c r="N88" s="2"/>
      <c r="O88" s="2"/>
      <c r="P88" s="21"/>
      <c r="Q88" s="21"/>
      <c r="R88" s="21"/>
      <c r="S88" s="309"/>
      <c r="AA88"/>
      <c r="AB88"/>
      <c r="AC88"/>
      <c r="AE88" s="2"/>
      <c r="AF88" s="2"/>
    </row>
    <row r="89" spans="2:32" x14ac:dyDescent="0.2">
      <c r="I89" s="14"/>
      <c r="J89" s="285"/>
      <c r="K89" s="2"/>
      <c r="L89" s="1"/>
      <c r="M89" s="1" t="s">
        <v>335</v>
      </c>
      <c r="N89" s="2"/>
      <c r="O89" s="2"/>
      <c r="P89" s="21"/>
      <c r="Q89" s="21"/>
      <c r="R89" s="21"/>
      <c r="S89" s="309"/>
      <c r="AA89"/>
      <c r="AB89"/>
      <c r="AC89"/>
      <c r="AE89" s="2"/>
      <c r="AF89" s="2"/>
    </row>
    <row r="90" spans="2:32" s="155" customFormat="1" x14ac:dyDescent="0.2">
      <c r="B90"/>
      <c r="C90"/>
      <c r="D90"/>
      <c r="E90"/>
      <c r="F90"/>
      <c r="G90" s="327"/>
      <c r="H90" s="268"/>
      <c r="I90" s="311"/>
      <c r="J90" s="285"/>
      <c r="K90" s="2"/>
      <c r="L90" s="1"/>
      <c r="M90" s="1"/>
      <c r="N90" s="2" t="s">
        <v>336</v>
      </c>
      <c r="O90" s="2"/>
      <c r="P90" s="17"/>
      <c r="Q90" s="17"/>
      <c r="R90" s="17"/>
      <c r="S90" s="309"/>
      <c r="T90" s="308"/>
      <c r="U90"/>
      <c r="V90"/>
      <c r="W90"/>
      <c r="X90"/>
      <c r="Y90"/>
      <c r="Z90"/>
      <c r="AA90"/>
      <c r="AB90"/>
      <c r="AC90"/>
      <c r="AD90" s="308"/>
      <c r="AE90" s="2"/>
      <c r="AF90" s="2"/>
    </row>
    <row r="91" spans="2:32" s="155" customFormat="1" x14ac:dyDescent="0.2">
      <c r="B91"/>
      <c r="C91"/>
      <c r="D91"/>
      <c r="E91"/>
      <c r="F91"/>
      <c r="G91" s="327"/>
      <c r="H91"/>
      <c r="I91" s="311"/>
      <c r="J91" s="285"/>
      <c r="K91" s="2"/>
      <c r="L91" s="1"/>
      <c r="M91" s="1"/>
      <c r="N91" s="2"/>
      <c r="O91" s="2" t="s">
        <v>337</v>
      </c>
      <c r="P91" s="13">
        <v>0.75</v>
      </c>
      <c r="Q91" s="13">
        <v>0.75</v>
      </c>
      <c r="R91" s="11">
        <v>0.75</v>
      </c>
      <c r="S91" s="309"/>
      <c r="T91" s="308"/>
      <c r="U91"/>
      <c r="V91"/>
      <c r="W91"/>
      <c r="X91"/>
      <c r="Y91"/>
      <c r="Z91"/>
      <c r="AA91"/>
      <c r="AB91"/>
      <c r="AC91"/>
      <c r="AD91" s="308"/>
      <c r="AE91" s="2"/>
      <c r="AF91" s="2"/>
    </row>
    <row r="92" spans="2:32" s="155" customFormat="1" x14ac:dyDescent="0.2">
      <c r="B92"/>
      <c r="C92"/>
      <c r="D92"/>
      <c r="E92"/>
      <c r="F92"/>
      <c r="G92" s="327"/>
      <c r="H92"/>
      <c r="I92" s="311"/>
      <c r="J92" s="285"/>
      <c r="K92" s="2"/>
      <c r="L92" s="1"/>
      <c r="M92" s="1"/>
      <c r="N92" s="2"/>
      <c r="O92" s="2" t="s">
        <v>339</v>
      </c>
      <c r="P92" s="13">
        <v>0.75</v>
      </c>
      <c r="Q92" s="13">
        <v>0.75</v>
      </c>
      <c r="R92" s="11">
        <v>0.75</v>
      </c>
      <c r="S92" s="309"/>
      <c r="T92" s="308"/>
      <c r="U92"/>
      <c r="V92"/>
      <c r="W92"/>
      <c r="X92"/>
      <c r="Y92"/>
      <c r="Z92"/>
      <c r="AA92"/>
      <c r="AB92"/>
      <c r="AC92"/>
      <c r="AD92" s="308"/>
      <c r="AE92" s="2"/>
      <c r="AF92" s="2"/>
    </row>
    <row r="93" spans="2:32" s="155" customFormat="1" x14ac:dyDescent="0.2">
      <c r="B93"/>
      <c r="C93"/>
      <c r="D93"/>
      <c r="E93"/>
      <c r="F93"/>
      <c r="G93" s="327"/>
      <c r="H93"/>
      <c r="I93" s="311"/>
      <c r="J93" s="285"/>
      <c r="K93" s="2"/>
      <c r="L93" s="1"/>
      <c r="M93" s="1"/>
      <c r="N93" s="2"/>
      <c r="O93" s="2" t="s">
        <v>341</v>
      </c>
      <c r="P93" s="13">
        <v>0.75</v>
      </c>
      <c r="Q93" s="13">
        <v>0.75</v>
      </c>
      <c r="R93" s="11">
        <v>0.75</v>
      </c>
      <c r="S93" s="309"/>
      <c r="T93" s="308"/>
      <c r="U93"/>
      <c r="V93"/>
      <c r="W93"/>
      <c r="X93"/>
      <c r="Y93"/>
      <c r="Z93"/>
      <c r="AA93"/>
      <c r="AB93"/>
      <c r="AC93"/>
      <c r="AD93" s="308"/>
      <c r="AE93" s="2"/>
      <c r="AF93" s="2"/>
    </row>
    <row r="94" spans="2:32" s="155" customFormat="1" x14ac:dyDescent="0.2">
      <c r="B94"/>
      <c r="C94"/>
      <c r="D94"/>
      <c r="E94"/>
      <c r="F94"/>
      <c r="G94" s="327"/>
      <c r="H94"/>
      <c r="I94" s="311"/>
      <c r="J94" s="285"/>
      <c r="K94" s="2"/>
      <c r="L94" s="1" t="s">
        <v>388</v>
      </c>
      <c r="M94" s="1"/>
      <c r="N94" s="2"/>
      <c r="O94" s="2"/>
      <c r="P94" s="23"/>
      <c r="Q94" s="23"/>
      <c r="R94" s="21"/>
      <c r="S94" s="309"/>
      <c r="T94" s="308"/>
      <c r="U94"/>
      <c r="V94"/>
      <c r="W94"/>
      <c r="X94"/>
      <c r="Y94"/>
      <c r="Z94"/>
      <c r="AA94"/>
      <c r="AB94"/>
      <c r="AC94"/>
      <c r="AD94" s="308"/>
      <c r="AE94" s="2"/>
      <c r="AF94" s="2"/>
    </row>
    <row r="95" spans="2:32" s="155" customFormat="1" x14ac:dyDescent="0.2">
      <c r="B95"/>
      <c r="C95"/>
      <c r="D95"/>
      <c r="E95"/>
      <c r="F95"/>
      <c r="G95" s="327"/>
      <c r="H95"/>
      <c r="I95" s="311"/>
      <c r="J95" s="285"/>
      <c r="K95" s="2"/>
      <c r="L95" s="1"/>
      <c r="M95" s="1"/>
      <c r="N95" s="2"/>
      <c r="O95" s="617" t="s">
        <v>194</v>
      </c>
      <c r="P95" s="441"/>
      <c r="Q95" s="441"/>
      <c r="R95" s="441"/>
      <c r="S95" s="309"/>
      <c r="T95" s="308"/>
      <c r="U95"/>
      <c r="V95"/>
      <c r="W95"/>
      <c r="X95"/>
      <c r="Y95"/>
      <c r="Z95"/>
      <c r="AA95"/>
      <c r="AB95"/>
      <c r="AC95"/>
      <c r="AD95" s="308"/>
      <c r="AE95" s="2"/>
      <c r="AF95" s="2"/>
    </row>
    <row r="96" spans="2:32" s="155" customFormat="1" x14ac:dyDescent="0.2">
      <c r="B96"/>
      <c r="C96"/>
      <c r="D96"/>
      <c r="E96"/>
      <c r="F96"/>
      <c r="G96" s="327"/>
      <c r="H96"/>
      <c r="I96" s="311"/>
      <c r="J96" s="285"/>
      <c r="K96" s="2"/>
      <c r="L96" s="1"/>
      <c r="M96" s="1"/>
      <c r="N96" s="2"/>
      <c r="O96" s="617" t="s">
        <v>196</v>
      </c>
      <c r="P96" s="441"/>
      <c r="Q96" s="441"/>
      <c r="R96" s="441"/>
      <c r="S96" s="309"/>
      <c r="T96" s="308"/>
      <c r="V96" s="30"/>
      <c r="AA96" s="308"/>
      <c r="AB96" s="308"/>
      <c r="AC96"/>
      <c r="AD96" s="308"/>
      <c r="AE96" s="2"/>
      <c r="AF96" s="2"/>
    </row>
    <row r="97" spans="2:32" s="155" customFormat="1" x14ac:dyDescent="0.2">
      <c r="B97"/>
      <c r="C97"/>
      <c r="D97"/>
      <c r="E97"/>
      <c r="F97"/>
      <c r="G97" s="327"/>
      <c r="H97"/>
      <c r="I97" s="311"/>
      <c r="J97" s="285"/>
      <c r="K97" s="2"/>
      <c r="L97" s="1"/>
      <c r="M97" s="1"/>
      <c r="N97" s="2"/>
      <c r="O97" s="618" t="s">
        <v>197</v>
      </c>
      <c r="P97" s="441"/>
      <c r="Q97" s="441"/>
      <c r="R97" s="441"/>
      <c r="S97" s="309"/>
      <c r="T97" s="308"/>
      <c r="V97" s="30"/>
      <c r="AA97" s="308"/>
      <c r="AB97" s="308"/>
      <c r="AC97"/>
      <c r="AD97" s="308"/>
      <c r="AE97" s="2"/>
      <c r="AF97" s="2"/>
    </row>
    <row r="98" spans="2:32" s="155" customFormat="1" x14ac:dyDescent="0.2">
      <c r="B98"/>
      <c r="C98"/>
      <c r="D98"/>
      <c r="E98"/>
      <c r="F98"/>
      <c r="G98" s="327"/>
      <c r="H98"/>
      <c r="I98" s="311"/>
      <c r="J98" s="285"/>
      <c r="K98" s="2"/>
      <c r="L98"/>
      <c r="M98"/>
      <c r="N98"/>
      <c r="O98"/>
      <c r="P98" s="269"/>
      <c r="Q98" s="269"/>
      <c r="R98" s="269"/>
      <c r="S98" s="309"/>
      <c r="T98" s="308"/>
      <c r="V98" s="30"/>
      <c r="W98"/>
      <c r="X98"/>
      <c r="Y98"/>
      <c r="Z98"/>
      <c r="AA98" s="269"/>
      <c r="AB98" s="269"/>
      <c r="AC98"/>
      <c r="AD98" s="308"/>
      <c r="AE98" s="2"/>
      <c r="AF98" s="2"/>
    </row>
    <row r="99" spans="2:32" s="155" customFormat="1" x14ac:dyDescent="0.2">
      <c r="B99"/>
      <c r="C99"/>
      <c r="D99"/>
      <c r="E99"/>
      <c r="F99"/>
      <c r="G99" s="327"/>
      <c r="H99"/>
      <c r="I99" s="311"/>
      <c r="J99" s="285"/>
      <c r="K99" s="307" t="s">
        <v>731</v>
      </c>
      <c r="L99"/>
      <c r="M99"/>
      <c r="N99"/>
      <c r="O99"/>
      <c r="P99" s="269"/>
      <c r="Q99" s="269"/>
      <c r="R99" s="269"/>
      <c r="S99" s="309"/>
      <c r="T99" s="308"/>
      <c r="V99" s="30"/>
      <c r="W99"/>
      <c r="X99"/>
      <c r="Y99"/>
      <c r="Z99"/>
      <c r="AA99" s="269"/>
      <c r="AB99" s="269"/>
      <c r="AC99"/>
      <c r="AD99" s="308"/>
      <c r="AE99" s="2"/>
      <c r="AF99" s="2"/>
    </row>
    <row r="100" spans="2:32" s="155" customFormat="1" x14ac:dyDescent="0.2">
      <c r="B100"/>
      <c r="C100"/>
      <c r="D100"/>
      <c r="E100"/>
      <c r="F100"/>
      <c r="G100" s="327"/>
      <c r="H100"/>
      <c r="I100" s="311"/>
      <c r="J100" s="285"/>
      <c r="K100" s="30" t="s">
        <v>732</v>
      </c>
      <c r="L100" s="155" t="s">
        <v>738</v>
      </c>
      <c r="P100" s="308"/>
      <c r="Q100" s="308"/>
      <c r="R100" s="308"/>
      <c r="S100" s="309"/>
      <c r="T100" s="308"/>
      <c r="V100" s="30"/>
      <c r="W100"/>
      <c r="X100"/>
      <c r="Y100"/>
      <c r="Z100"/>
      <c r="AA100" s="269"/>
      <c r="AB100" s="269"/>
      <c r="AC100"/>
      <c r="AD100" s="308"/>
      <c r="AE100" s="2"/>
      <c r="AF100" s="2"/>
    </row>
    <row r="101" spans="2:32" s="155" customFormat="1" x14ac:dyDescent="0.2">
      <c r="B101"/>
      <c r="C101"/>
      <c r="D101"/>
      <c r="E101"/>
      <c r="F101"/>
      <c r="G101" s="327"/>
      <c r="H101"/>
      <c r="I101" s="311"/>
      <c r="J101" s="285"/>
      <c r="K101" s="30" t="s">
        <v>734</v>
      </c>
      <c r="L101" s="637" t="s">
        <v>739</v>
      </c>
      <c r="M101" s="637"/>
      <c r="N101" s="637"/>
      <c r="O101" s="637"/>
      <c r="P101" s="637"/>
      <c r="Q101" s="637"/>
      <c r="R101" s="637"/>
      <c r="S101" s="309"/>
      <c r="T101" s="308"/>
      <c r="U101"/>
      <c r="V101" s="30"/>
      <c r="W101"/>
      <c r="X101"/>
      <c r="Y101"/>
      <c r="Z101"/>
      <c r="AA101" s="269"/>
      <c r="AB101" s="269"/>
      <c r="AC101"/>
      <c r="AD101" s="308"/>
      <c r="AE101" s="2"/>
      <c r="AF101" s="2"/>
    </row>
    <row r="102" spans="2:32" s="155" customFormat="1" x14ac:dyDescent="0.2">
      <c r="B102"/>
      <c r="C102"/>
      <c r="D102"/>
      <c r="E102"/>
      <c r="F102"/>
      <c r="G102" s="327"/>
      <c r="H102"/>
      <c r="I102" s="311"/>
      <c r="J102" s="285"/>
      <c r="K102" s="30"/>
      <c r="L102" s="637"/>
      <c r="M102" s="637"/>
      <c r="N102" s="637"/>
      <c r="O102" s="637"/>
      <c r="P102" s="637"/>
      <c r="Q102" s="637"/>
      <c r="R102" s="637"/>
      <c r="S102" s="309"/>
      <c r="T102" s="308"/>
      <c r="U102"/>
      <c r="V102" s="30"/>
      <c r="W102"/>
      <c r="X102"/>
      <c r="Y102"/>
      <c r="Z102"/>
      <c r="AA102" s="269"/>
      <c r="AB102" s="269"/>
      <c r="AC102"/>
      <c r="AD102" s="308"/>
      <c r="AE102" s="2"/>
      <c r="AF102" s="2"/>
    </row>
    <row r="103" spans="2:32" s="155" customFormat="1" x14ac:dyDescent="0.2">
      <c r="B103"/>
      <c r="C103"/>
      <c r="D103"/>
      <c r="E103"/>
      <c r="F103"/>
      <c r="G103" s="327"/>
      <c r="H103"/>
      <c r="I103" s="311"/>
      <c r="J103" s="310"/>
      <c r="K103" s="30"/>
      <c r="P103" s="308"/>
      <c r="Q103" s="308"/>
      <c r="R103" s="308"/>
      <c r="S103" s="309"/>
      <c r="T103" s="308"/>
      <c r="U103"/>
      <c r="V103" s="30"/>
      <c r="W103"/>
      <c r="X103"/>
      <c r="Y103"/>
      <c r="Z103"/>
      <c r="AA103" s="269"/>
      <c r="AB103" s="269"/>
      <c r="AC103"/>
      <c r="AD103" s="308"/>
      <c r="AE103" s="2"/>
      <c r="AF103" s="2"/>
    </row>
    <row r="104" spans="2:32" s="155" customFormat="1" ht="13.5" thickBot="1" x14ac:dyDescent="0.25">
      <c r="B104"/>
      <c r="C104"/>
      <c r="D104"/>
      <c r="E104"/>
      <c r="F104"/>
      <c r="G104" s="327"/>
      <c r="H104"/>
      <c r="I104" s="311"/>
      <c r="J104" s="316"/>
      <c r="K104" s="70"/>
      <c r="L104" s="317"/>
      <c r="M104" s="317"/>
      <c r="N104" s="317"/>
      <c r="O104" s="317"/>
      <c r="P104" s="318"/>
      <c r="Q104" s="318"/>
      <c r="R104" s="318"/>
      <c r="S104" s="319"/>
      <c r="T104" s="308"/>
      <c r="U104"/>
      <c r="V104" s="30"/>
      <c r="W104"/>
      <c r="X104"/>
      <c r="Y104"/>
      <c r="Z104"/>
      <c r="AA104" s="269"/>
      <c r="AB104" s="269"/>
      <c r="AC104"/>
      <c r="AD104" s="308"/>
      <c r="AE104" s="2"/>
      <c r="AF104" s="2"/>
    </row>
    <row r="105" spans="2:32" s="155" customFormat="1" x14ac:dyDescent="0.2">
      <c r="B105"/>
      <c r="C105"/>
      <c r="D105"/>
      <c r="E105"/>
      <c r="F105"/>
      <c r="G105" s="327"/>
      <c r="H105"/>
      <c r="I105" s="311"/>
      <c r="K105" s="30"/>
      <c r="P105" s="308"/>
      <c r="Q105" s="308"/>
      <c r="R105" s="308"/>
      <c r="S105"/>
      <c r="T105" s="308"/>
      <c r="U105"/>
      <c r="V105" s="2"/>
      <c r="W105"/>
      <c r="X105"/>
      <c r="Y105"/>
      <c r="Z105"/>
      <c r="AA105" s="269"/>
      <c r="AB105" s="269"/>
      <c r="AC105"/>
      <c r="AD105" s="308"/>
      <c r="AE105" s="2"/>
      <c r="AF105" s="2"/>
    </row>
    <row r="106" spans="2:32" s="155" customFormat="1" x14ac:dyDescent="0.2">
      <c r="B106"/>
      <c r="C106"/>
      <c r="D106"/>
      <c r="E106"/>
      <c r="F106"/>
      <c r="G106" s="327"/>
      <c r="H106"/>
      <c r="I106" s="311"/>
      <c r="K106" s="30"/>
      <c r="P106" s="308"/>
      <c r="Q106" s="308"/>
      <c r="R106" s="308"/>
      <c r="S106"/>
      <c r="T106" s="308"/>
      <c r="U106"/>
      <c r="V106" s="1"/>
      <c r="W106"/>
      <c r="X106"/>
      <c r="Y106"/>
      <c r="Z106"/>
      <c r="AA106" s="269"/>
      <c r="AB106" s="269"/>
      <c r="AC106"/>
      <c r="AD106" s="308"/>
      <c r="AE106" s="2"/>
      <c r="AF106" s="2"/>
    </row>
    <row r="107" spans="2:32" s="155" customFormat="1" x14ac:dyDescent="0.2">
      <c r="B107"/>
      <c r="C107"/>
      <c r="D107"/>
      <c r="E107"/>
      <c r="F107"/>
      <c r="G107" s="327"/>
      <c r="H107"/>
      <c r="I107" s="311"/>
      <c r="K107" s="30"/>
      <c r="L107"/>
      <c r="M107"/>
      <c r="N107"/>
      <c r="O107"/>
      <c r="P107" s="269"/>
      <c r="Q107" s="269"/>
      <c r="R107" s="269"/>
      <c r="S107"/>
      <c r="T107" s="308"/>
      <c r="U107"/>
      <c r="V107" s="2"/>
      <c r="W107"/>
      <c r="X107"/>
      <c r="Y107"/>
      <c r="Z107"/>
      <c r="AA107" s="269"/>
      <c r="AB107" s="269"/>
      <c r="AC107"/>
      <c r="AD107" s="308"/>
      <c r="AE107" s="3"/>
      <c r="AF107" s="3"/>
    </row>
    <row r="108" spans="2:32" x14ac:dyDescent="0.2">
      <c r="H108"/>
      <c r="J108" s="155"/>
      <c r="K108" s="30"/>
      <c r="S108"/>
      <c r="V108" s="1"/>
      <c r="AC108"/>
      <c r="AE108" s="3"/>
      <c r="AF108" s="3"/>
    </row>
    <row r="109" spans="2:32" x14ac:dyDescent="0.2">
      <c r="H109"/>
      <c r="J109" s="155"/>
      <c r="K109" s="30"/>
      <c r="S109"/>
      <c r="V109" s="2"/>
      <c r="AC109"/>
      <c r="AE109" s="2"/>
      <c r="AF109" s="2"/>
    </row>
    <row r="110" spans="2:32" x14ac:dyDescent="0.2">
      <c r="H110"/>
      <c r="K110" s="30"/>
      <c r="S110"/>
      <c r="V110" s="1"/>
      <c r="AC110"/>
      <c r="AE110" s="2"/>
      <c r="AF110" s="2"/>
    </row>
    <row r="111" spans="2:32" x14ac:dyDescent="0.2">
      <c r="H111"/>
      <c r="K111" s="30"/>
      <c r="S111"/>
      <c r="AC111"/>
      <c r="AE111" s="2"/>
      <c r="AF111" s="2"/>
    </row>
    <row r="112" spans="2:32" x14ac:dyDescent="0.2">
      <c r="H112"/>
      <c r="K112" s="30"/>
      <c r="S112"/>
      <c r="AA112"/>
      <c r="AB112"/>
      <c r="AC112"/>
      <c r="AE112" s="2"/>
      <c r="AF112" s="2"/>
    </row>
    <row r="113" spans="8:32" x14ac:dyDescent="0.2">
      <c r="H113"/>
      <c r="K113" s="30"/>
      <c r="S113"/>
      <c r="AA113"/>
      <c r="AB113"/>
      <c r="AC113"/>
      <c r="AE113" s="2"/>
      <c r="AF113" s="2"/>
    </row>
    <row r="114" spans="8:32" x14ac:dyDescent="0.2">
      <c r="H114"/>
      <c r="K114" s="2"/>
      <c r="S114"/>
      <c r="AA114"/>
      <c r="AB114"/>
      <c r="AC114"/>
      <c r="AE114" s="2"/>
      <c r="AF114" s="2"/>
    </row>
    <row r="115" spans="8:32" x14ac:dyDescent="0.2">
      <c r="H115"/>
      <c r="I115"/>
      <c r="K115" s="1"/>
      <c r="S115"/>
      <c r="T115"/>
      <c r="AA115"/>
      <c r="AB115"/>
      <c r="AC115"/>
      <c r="AD115"/>
      <c r="AE115" s="2"/>
      <c r="AF115" s="2"/>
    </row>
    <row r="116" spans="8:32" x14ac:dyDescent="0.2">
      <c r="H116"/>
      <c r="I116"/>
      <c r="K116" s="2"/>
      <c r="S116"/>
      <c r="T116"/>
      <c r="AA116"/>
      <c r="AB116"/>
      <c r="AC116"/>
      <c r="AD116"/>
      <c r="AE116" s="2"/>
      <c r="AF116" s="2"/>
    </row>
    <row r="117" spans="8:32" x14ac:dyDescent="0.2">
      <c r="H117"/>
      <c r="I117"/>
      <c r="K117" s="1"/>
      <c r="S117"/>
      <c r="T117"/>
      <c r="AA117"/>
      <c r="AB117"/>
      <c r="AC117"/>
      <c r="AD117"/>
      <c r="AE117" s="2"/>
      <c r="AF117" s="2"/>
    </row>
    <row r="118" spans="8:32" x14ac:dyDescent="0.2">
      <c r="H118"/>
      <c r="I118"/>
      <c r="K118" s="2"/>
      <c r="S118"/>
      <c r="T118"/>
      <c r="AA118"/>
      <c r="AB118"/>
      <c r="AC118"/>
      <c r="AD118"/>
      <c r="AE118" s="2"/>
      <c r="AF118" s="2"/>
    </row>
    <row r="119" spans="8:32" x14ac:dyDescent="0.2">
      <c r="H119"/>
      <c r="I119"/>
      <c r="K119" s="1"/>
      <c r="S119"/>
      <c r="T119"/>
      <c r="AA119"/>
      <c r="AB119"/>
      <c r="AC119"/>
      <c r="AD119"/>
      <c r="AE119" s="2"/>
      <c r="AF119" s="2"/>
    </row>
    <row r="120" spans="8:32" x14ac:dyDescent="0.2">
      <c r="H120"/>
      <c r="I120"/>
      <c r="S120"/>
      <c r="T120"/>
      <c r="AA120"/>
      <c r="AB120"/>
      <c r="AC120"/>
      <c r="AD120"/>
      <c r="AE120" s="2"/>
      <c r="AF120" s="2"/>
    </row>
    <row r="121" spans="8:32" x14ac:dyDescent="0.2">
      <c r="H121"/>
      <c r="I121"/>
      <c r="P121"/>
      <c r="Q121"/>
      <c r="R121"/>
      <c r="S121"/>
      <c r="T121"/>
      <c r="AA121"/>
      <c r="AB121"/>
      <c r="AC121"/>
      <c r="AD121"/>
      <c r="AE121" s="2"/>
      <c r="AF121" s="2"/>
    </row>
    <row r="122" spans="8:32" x14ac:dyDescent="0.2">
      <c r="H122"/>
      <c r="I122"/>
      <c r="P122"/>
      <c r="Q122"/>
      <c r="R122"/>
      <c r="S122"/>
      <c r="T122"/>
      <c r="AA122"/>
      <c r="AB122"/>
      <c r="AC122"/>
      <c r="AD122"/>
      <c r="AE122" s="2"/>
      <c r="AF122" s="2"/>
    </row>
    <row r="123" spans="8:32" x14ac:dyDescent="0.2">
      <c r="H123"/>
      <c r="I123"/>
      <c r="P123"/>
      <c r="Q123"/>
      <c r="R123"/>
      <c r="S123"/>
      <c r="T123"/>
      <c r="AA123"/>
      <c r="AB123"/>
      <c r="AC123"/>
      <c r="AD123"/>
      <c r="AE123" s="2"/>
      <c r="AF123" s="2"/>
    </row>
    <row r="124" spans="8:32" x14ac:dyDescent="0.2">
      <c r="H124"/>
      <c r="I124"/>
      <c r="P124"/>
      <c r="Q124"/>
      <c r="R124"/>
      <c r="S124"/>
      <c r="T124"/>
      <c r="AA124"/>
      <c r="AB124"/>
      <c r="AC124"/>
      <c r="AD124"/>
      <c r="AE124" s="2"/>
      <c r="AF124" s="2"/>
    </row>
    <row r="125" spans="8:32" x14ac:dyDescent="0.2">
      <c r="H125"/>
      <c r="I125"/>
      <c r="P125"/>
      <c r="Q125"/>
      <c r="R125"/>
      <c r="S125"/>
      <c r="T125"/>
      <c r="AA125"/>
      <c r="AB125"/>
      <c r="AC125"/>
      <c r="AD125"/>
      <c r="AE125" s="2"/>
      <c r="AF125" s="2"/>
    </row>
    <row r="126" spans="8:32" x14ac:dyDescent="0.2">
      <c r="H126"/>
      <c r="I126"/>
      <c r="P126"/>
      <c r="Q126"/>
      <c r="R126"/>
      <c r="S126"/>
      <c r="T126"/>
      <c r="AA126"/>
      <c r="AB126"/>
      <c r="AC126"/>
      <c r="AD126"/>
      <c r="AE126" s="2"/>
      <c r="AF126" s="2"/>
    </row>
    <row r="127" spans="8:32" x14ac:dyDescent="0.2">
      <c r="H127"/>
      <c r="I127"/>
      <c r="P127"/>
      <c r="Q127"/>
      <c r="R127"/>
      <c r="S127"/>
      <c r="T127"/>
      <c r="AA127"/>
      <c r="AB127"/>
      <c r="AC127"/>
      <c r="AD127"/>
      <c r="AE127" s="2"/>
      <c r="AF127" s="2"/>
    </row>
    <row r="128" spans="8:32" x14ac:dyDescent="0.2">
      <c r="I128"/>
      <c r="P128"/>
      <c r="Q128"/>
      <c r="R128"/>
      <c r="S128"/>
      <c r="T128"/>
      <c r="AA128"/>
      <c r="AB128"/>
      <c r="AC128"/>
      <c r="AD128"/>
      <c r="AE128" s="2"/>
      <c r="AF128" s="2"/>
    </row>
    <row r="129" spans="9:32" x14ac:dyDescent="0.2">
      <c r="I129"/>
      <c r="P129"/>
      <c r="Q129"/>
      <c r="R129"/>
      <c r="S129"/>
      <c r="T129"/>
      <c r="AA129"/>
      <c r="AB129"/>
      <c r="AC129"/>
      <c r="AD129"/>
      <c r="AE129" s="2"/>
      <c r="AF129" s="2"/>
    </row>
    <row r="130" spans="9:32" x14ac:dyDescent="0.2">
      <c r="I130"/>
      <c r="P130"/>
      <c r="Q130"/>
      <c r="R130"/>
      <c r="S130"/>
      <c r="T130"/>
      <c r="AA130"/>
      <c r="AB130"/>
      <c r="AC130"/>
      <c r="AD130"/>
      <c r="AE130" s="2"/>
      <c r="AF130" s="2"/>
    </row>
    <row r="131" spans="9:32" x14ac:dyDescent="0.2">
      <c r="I131"/>
      <c r="P131"/>
      <c r="Q131"/>
      <c r="R131"/>
      <c r="S131"/>
      <c r="T131"/>
      <c r="AA131"/>
      <c r="AB131"/>
      <c r="AC131"/>
      <c r="AD131"/>
      <c r="AE131" s="2"/>
      <c r="AF131" s="2"/>
    </row>
    <row r="132" spans="9:32" x14ac:dyDescent="0.2">
      <c r="I132"/>
      <c r="P132"/>
      <c r="Q132"/>
      <c r="R132"/>
      <c r="S132"/>
      <c r="T132"/>
      <c r="AA132"/>
      <c r="AB132"/>
      <c r="AC132"/>
      <c r="AD132"/>
      <c r="AE132" s="2"/>
      <c r="AF132" s="2"/>
    </row>
    <row r="133" spans="9:32" x14ac:dyDescent="0.2">
      <c r="I133"/>
      <c r="P133"/>
      <c r="Q133"/>
      <c r="R133"/>
      <c r="S133"/>
      <c r="T133"/>
      <c r="AA133"/>
      <c r="AB133"/>
      <c r="AD133"/>
      <c r="AE133" s="2"/>
      <c r="AF133" s="2"/>
    </row>
    <row r="134" spans="9:32" x14ac:dyDescent="0.2">
      <c r="I134"/>
      <c r="P134"/>
      <c r="Q134"/>
      <c r="R134"/>
      <c r="S134"/>
      <c r="T134"/>
      <c r="AA134"/>
      <c r="AB134"/>
      <c r="AD134"/>
      <c r="AE134" s="2"/>
      <c r="AF134" s="2"/>
    </row>
    <row r="135" spans="9:32" x14ac:dyDescent="0.2">
      <c r="I135"/>
      <c r="P135"/>
      <c r="Q135"/>
      <c r="R135"/>
      <c r="S135"/>
      <c r="T135"/>
      <c r="AA135"/>
      <c r="AB135"/>
      <c r="AD135"/>
      <c r="AE135" s="2"/>
      <c r="AF135" s="2"/>
    </row>
    <row r="136" spans="9:32" x14ac:dyDescent="0.2">
      <c r="I136"/>
      <c r="P136"/>
      <c r="Q136"/>
      <c r="R136"/>
      <c r="S136"/>
      <c r="T136"/>
      <c r="AA136"/>
      <c r="AB136"/>
      <c r="AD136"/>
      <c r="AE136" s="2"/>
      <c r="AF136" s="2"/>
    </row>
    <row r="137" spans="9:32" x14ac:dyDescent="0.2">
      <c r="I137"/>
      <c r="P137"/>
      <c r="Q137"/>
      <c r="R137"/>
      <c r="S137"/>
      <c r="T137"/>
      <c r="AA137"/>
      <c r="AB137"/>
      <c r="AD137"/>
      <c r="AE137" s="2"/>
      <c r="AF137" s="2"/>
    </row>
    <row r="138" spans="9:32" x14ac:dyDescent="0.2">
      <c r="I138"/>
      <c r="P138"/>
      <c r="Q138"/>
      <c r="R138"/>
      <c r="T138"/>
      <c r="AA138"/>
      <c r="AB138"/>
      <c r="AD138"/>
      <c r="AE138" s="2"/>
      <c r="AF138" s="2"/>
    </row>
    <row r="139" spans="9:32" x14ac:dyDescent="0.2">
      <c r="I139"/>
      <c r="P139"/>
      <c r="Q139"/>
      <c r="R139"/>
      <c r="T139"/>
      <c r="AA139"/>
      <c r="AB139"/>
      <c r="AD139"/>
      <c r="AE139" s="2"/>
      <c r="AF139" s="2"/>
    </row>
    <row r="140" spans="9:32" x14ac:dyDescent="0.2">
      <c r="I140"/>
      <c r="P140"/>
      <c r="Q140"/>
      <c r="R140"/>
      <c r="T140"/>
      <c r="AA140"/>
      <c r="AB140"/>
      <c r="AD140"/>
      <c r="AE140" s="2"/>
      <c r="AF140" s="2"/>
    </row>
    <row r="141" spans="9:32" x14ac:dyDescent="0.2">
      <c r="I141"/>
      <c r="P141"/>
      <c r="Q141"/>
      <c r="R141"/>
      <c r="T141"/>
      <c r="AA141"/>
      <c r="AB141"/>
      <c r="AD141"/>
      <c r="AE141" s="2"/>
      <c r="AF141" s="2"/>
    </row>
    <row r="142" spans="9:32" x14ac:dyDescent="0.2">
      <c r="I142"/>
      <c r="P142"/>
      <c r="Q142"/>
      <c r="R142"/>
      <c r="T142"/>
      <c r="AA142"/>
      <c r="AB142"/>
      <c r="AD142"/>
      <c r="AE142" s="2"/>
      <c r="AF142" s="2"/>
    </row>
    <row r="143" spans="9:32" x14ac:dyDescent="0.2">
      <c r="I143"/>
      <c r="P143"/>
      <c r="Q143"/>
      <c r="R143"/>
      <c r="T143"/>
      <c r="AA143"/>
      <c r="AB143"/>
      <c r="AD143"/>
      <c r="AE143" s="2"/>
      <c r="AF143" s="2"/>
    </row>
    <row r="144" spans="9:32" x14ac:dyDescent="0.2">
      <c r="I144"/>
      <c r="P144"/>
      <c r="Q144"/>
      <c r="R144"/>
      <c r="T144"/>
      <c r="AA144"/>
      <c r="AB144"/>
      <c r="AD144"/>
      <c r="AE144" s="2"/>
      <c r="AF144" s="2"/>
    </row>
    <row r="145" spans="9:32" x14ac:dyDescent="0.2">
      <c r="I145"/>
      <c r="P145"/>
      <c r="Q145"/>
      <c r="R145"/>
      <c r="T145"/>
      <c r="AA145"/>
      <c r="AB145"/>
      <c r="AD145"/>
      <c r="AE145" s="2"/>
      <c r="AF145" s="2"/>
    </row>
    <row r="146" spans="9:32" x14ac:dyDescent="0.2">
      <c r="I146"/>
      <c r="P146"/>
      <c r="Q146"/>
      <c r="R146"/>
      <c r="T146"/>
      <c r="AA146"/>
      <c r="AB146"/>
      <c r="AD146"/>
      <c r="AF146" s="2"/>
    </row>
    <row r="147" spans="9:32" x14ac:dyDescent="0.2">
      <c r="I147"/>
      <c r="P147"/>
      <c r="Q147"/>
      <c r="R147"/>
      <c r="T147"/>
      <c r="AA147"/>
      <c r="AB147"/>
      <c r="AD147"/>
      <c r="AF147" s="2"/>
    </row>
    <row r="148" spans="9:32" x14ac:dyDescent="0.2">
      <c r="I148"/>
      <c r="P148"/>
      <c r="Q148"/>
      <c r="R148"/>
      <c r="T148"/>
      <c r="AA148"/>
      <c r="AB148"/>
      <c r="AD148"/>
      <c r="AF148" s="2"/>
    </row>
    <row r="149" spans="9:32" x14ac:dyDescent="0.2">
      <c r="I149"/>
      <c r="P149"/>
      <c r="Q149"/>
      <c r="R149"/>
      <c r="T149"/>
      <c r="AD149"/>
      <c r="AF149" s="2"/>
    </row>
    <row r="150" spans="9:32" x14ac:dyDescent="0.2">
      <c r="I150"/>
      <c r="P150"/>
      <c r="Q150"/>
      <c r="R150"/>
      <c r="T150"/>
      <c r="AD150"/>
      <c r="AF150" s="2"/>
    </row>
    <row r="151" spans="9:32" x14ac:dyDescent="0.2">
      <c r="I151"/>
      <c r="P151"/>
      <c r="Q151"/>
      <c r="R151"/>
      <c r="T151"/>
      <c r="AD151"/>
      <c r="AF151" s="2"/>
    </row>
    <row r="152" spans="9:32" x14ac:dyDescent="0.2">
      <c r="P152"/>
      <c r="Q152"/>
      <c r="R152"/>
    </row>
    <row r="153" spans="9:32" x14ac:dyDescent="0.2">
      <c r="P153"/>
      <c r="Q153"/>
      <c r="R153"/>
    </row>
    <row r="154" spans="9:32" x14ac:dyDescent="0.2">
      <c r="P154"/>
      <c r="Q154"/>
      <c r="R154"/>
    </row>
    <row r="155" spans="9:32" x14ac:dyDescent="0.2">
      <c r="P155"/>
      <c r="Q155"/>
      <c r="R155"/>
    </row>
    <row r="156" spans="9:32" x14ac:dyDescent="0.2">
      <c r="P156"/>
      <c r="Q156"/>
      <c r="R156"/>
    </row>
    <row r="157" spans="9:32" x14ac:dyDescent="0.2">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57150</xdr:rowOff>
              </from>
              <to>
                <xdr:col>5</xdr:col>
                <xdr:colOff>3371850</xdr:colOff>
                <xdr:row>2</xdr:row>
                <xdr:rowOff>19050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9525</xdr:rowOff>
              </from>
              <to>
                <xdr:col>35</xdr:col>
                <xdr:colOff>266700</xdr:colOff>
                <xdr:row>1</xdr:row>
                <xdr:rowOff>123825</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133350</xdr:colOff>
                <xdr:row>0</xdr:row>
                <xdr:rowOff>57150</xdr:rowOff>
              </from>
              <to>
                <xdr:col>14</xdr:col>
                <xdr:colOff>3305175</xdr:colOff>
                <xdr:row>2</xdr:row>
                <xdr:rowOff>19050</xdr:rowOff>
              </to>
            </anchor>
          </objectPr>
        </oleObject>
      </mc:Choice>
      <mc:Fallback>
        <oleObject progId="MSPhotoEd.3" shapeId="409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workbookViewId="0">
      <pane ySplit="6" topLeftCell="A448" activePane="bottomLeft" state="frozen"/>
      <selection pane="bottomLeft" activeCell="A7" sqref="A7"/>
    </sheetView>
  </sheetViews>
  <sheetFormatPr defaultColWidth="9.28515625" defaultRowHeight="12.75" outlineLevelRow="1" x14ac:dyDescent="0.2"/>
  <cols>
    <col min="1" max="1" width="2.28515625" style="79" customWidth="1"/>
    <col min="2" max="2" width="2.7109375" style="2" customWidth="1"/>
    <col min="3" max="3" width="4.5703125" style="2" customWidth="1"/>
    <col min="4" max="4" width="3.7109375" style="2" customWidth="1"/>
    <col min="5" max="5" width="4.42578125" style="2" customWidth="1"/>
    <col min="6" max="6" width="84.5703125" style="2" customWidth="1"/>
    <col min="7" max="7" width="55.28515625" style="561" customWidth="1"/>
    <col min="8" max="8" width="57" style="605" customWidth="1"/>
    <col min="9" max="9" width="14.42578125" style="562" customWidth="1"/>
    <col min="10" max="10" width="12.7109375" style="562" customWidth="1"/>
    <col min="11" max="11" width="19.28515625" style="79" customWidth="1"/>
    <col min="12" max="16384" width="9.28515625" style="79"/>
  </cols>
  <sheetData>
    <row r="1" spans="2:10" x14ac:dyDescent="0.2">
      <c r="H1" s="561"/>
    </row>
    <row r="2" spans="2:10" x14ac:dyDescent="0.2">
      <c r="H2" s="561"/>
    </row>
    <row r="3" spans="2:10" ht="13.5" thickBot="1" x14ac:dyDescent="0.25">
      <c r="B3" s="1"/>
      <c r="F3" s="1"/>
      <c r="H3" s="561"/>
    </row>
    <row r="4" spans="2:10" x14ac:dyDescent="0.2">
      <c r="B4" s="1"/>
      <c r="F4" s="1"/>
      <c r="G4" s="638" t="s">
        <v>740</v>
      </c>
      <c r="H4" s="639"/>
      <c r="I4" s="639"/>
      <c r="J4" s="640"/>
    </row>
    <row r="5" spans="2:10" ht="13.5" thickBot="1" x14ac:dyDescent="0.25">
      <c r="B5" s="1"/>
      <c r="F5" s="282"/>
      <c r="G5" s="641"/>
      <c r="H5" s="642"/>
      <c r="I5" s="642"/>
      <c r="J5" s="643"/>
    </row>
    <row r="6" spans="2:10" s="148" customFormat="1" ht="39" thickBot="1" x14ac:dyDescent="0.25">
      <c r="B6" s="563" t="s">
        <v>6</v>
      </c>
      <c r="C6" s="564"/>
      <c r="D6" s="564"/>
      <c r="E6" s="564"/>
      <c r="F6" s="564"/>
      <c r="G6" s="130" t="s">
        <v>741</v>
      </c>
      <c r="H6" s="354" t="s">
        <v>742</v>
      </c>
      <c r="I6" s="64" t="s">
        <v>743</v>
      </c>
      <c r="J6" s="65" t="s">
        <v>744</v>
      </c>
    </row>
    <row r="7" spans="2:10" x14ac:dyDescent="0.2">
      <c r="B7" s="27" t="s">
        <v>14</v>
      </c>
      <c r="G7" s="62"/>
      <c r="H7" s="565"/>
      <c r="I7" s="5" t="s">
        <v>719</v>
      </c>
      <c r="J7" s="61" t="s">
        <v>719</v>
      </c>
    </row>
    <row r="8" spans="2:10" x14ac:dyDescent="0.2">
      <c r="B8" s="18"/>
      <c r="C8" s="1" t="s">
        <v>15</v>
      </c>
      <c r="D8" s="1"/>
      <c r="G8" s="62"/>
      <c r="H8" s="565"/>
      <c r="I8" s="5" t="s">
        <v>719</v>
      </c>
      <c r="J8" s="61" t="s">
        <v>719</v>
      </c>
    </row>
    <row r="9" spans="2:10" x14ac:dyDescent="0.2">
      <c r="B9" s="18"/>
      <c r="C9" s="1"/>
      <c r="D9" s="1"/>
      <c r="F9" s="2" t="s">
        <v>16</v>
      </c>
      <c r="G9" s="62" t="s">
        <v>745</v>
      </c>
      <c r="H9" s="565" t="s">
        <v>746</v>
      </c>
      <c r="I9" s="401">
        <v>17</v>
      </c>
      <c r="J9" s="61">
        <v>2.2000000000000002</v>
      </c>
    </row>
    <row r="10" spans="2:10" x14ac:dyDescent="0.2">
      <c r="B10" s="18"/>
      <c r="C10" s="1"/>
      <c r="D10" s="1" t="s">
        <v>20</v>
      </c>
      <c r="G10" s="62"/>
      <c r="H10" s="565"/>
      <c r="I10" s="401" t="s">
        <v>719</v>
      </c>
      <c r="J10" s="61" t="s">
        <v>719</v>
      </c>
    </row>
    <row r="11" spans="2:10" ht="25.5" outlineLevel="1" x14ac:dyDescent="0.2">
      <c r="B11" s="18"/>
      <c r="E11" s="1"/>
      <c r="F11" s="2" t="s">
        <v>22</v>
      </c>
      <c r="G11" s="62" t="s">
        <v>747</v>
      </c>
      <c r="H11" s="565" t="s">
        <v>748</v>
      </c>
      <c r="I11" s="401">
        <v>17</v>
      </c>
      <c r="J11" s="61">
        <v>2.2000000000000002</v>
      </c>
    </row>
    <row r="12" spans="2:10" outlineLevel="1" x14ac:dyDescent="0.2">
      <c r="B12" s="18"/>
      <c r="F12" s="2" t="s">
        <v>26</v>
      </c>
      <c r="G12" s="62" t="s">
        <v>745</v>
      </c>
      <c r="H12" s="565" t="s">
        <v>746</v>
      </c>
      <c r="I12" s="401">
        <v>17</v>
      </c>
      <c r="J12" s="61">
        <v>2.2000000000000002</v>
      </c>
    </row>
    <row r="13" spans="2:10" x14ac:dyDescent="0.2">
      <c r="B13" s="18"/>
      <c r="D13" s="1" t="s">
        <v>27</v>
      </c>
      <c r="G13" s="62"/>
      <c r="H13" s="565"/>
      <c r="I13" s="5" t="s">
        <v>719</v>
      </c>
      <c r="J13" s="61" t="s">
        <v>719</v>
      </c>
    </row>
    <row r="14" spans="2:10" outlineLevel="1" x14ac:dyDescent="0.2">
      <c r="B14" s="18"/>
      <c r="F14" s="2" t="s">
        <v>28</v>
      </c>
      <c r="G14" s="62" t="s">
        <v>745</v>
      </c>
      <c r="H14" s="565" t="s">
        <v>746</v>
      </c>
      <c r="I14" s="5">
        <v>26</v>
      </c>
      <c r="J14" s="61">
        <v>2.2000000000000002</v>
      </c>
    </row>
    <row r="15" spans="2:10" outlineLevel="1" x14ac:dyDescent="0.2">
      <c r="B15" s="18"/>
      <c r="F15" s="2" t="s">
        <v>29</v>
      </c>
      <c r="G15" s="62" t="s">
        <v>749</v>
      </c>
      <c r="H15" s="565" t="s">
        <v>750</v>
      </c>
      <c r="I15" s="5">
        <v>26</v>
      </c>
      <c r="J15" s="61">
        <v>2.2000000000000002</v>
      </c>
    </row>
    <row r="16" spans="2:10" x14ac:dyDescent="0.2">
      <c r="B16" s="18"/>
      <c r="C16" s="1" t="s">
        <v>31</v>
      </c>
      <c r="D16" s="1"/>
      <c r="G16" s="62"/>
      <c r="H16" s="565"/>
      <c r="I16" s="5" t="s">
        <v>719</v>
      </c>
      <c r="J16" s="61" t="s">
        <v>719</v>
      </c>
    </row>
    <row r="17" spans="2:11" x14ac:dyDescent="0.2">
      <c r="B17" s="18"/>
      <c r="C17" s="1"/>
      <c r="D17" s="1" t="s">
        <v>32</v>
      </c>
      <c r="G17" s="566"/>
      <c r="H17" s="565"/>
      <c r="I17" s="567" t="s">
        <v>719</v>
      </c>
      <c r="J17" s="568" t="s">
        <v>719</v>
      </c>
    </row>
    <row r="18" spans="2:11" x14ac:dyDescent="0.2">
      <c r="B18" s="18"/>
      <c r="C18" s="1"/>
      <c r="D18" s="1"/>
      <c r="E18" s="2" t="s">
        <v>33</v>
      </c>
      <c r="G18" s="569"/>
      <c r="H18" s="565"/>
      <c r="I18" s="567" t="s">
        <v>719</v>
      </c>
      <c r="J18" s="568" t="s">
        <v>719</v>
      </c>
    </row>
    <row r="19" spans="2:11" ht="51" outlineLevel="1" x14ac:dyDescent="0.2">
      <c r="B19" s="18"/>
      <c r="C19" s="1"/>
      <c r="D19" s="1"/>
      <c r="F19" s="2" t="s">
        <v>34</v>
      </c>
      <c r="G19" s="569" t="s">
        <v>751</v>
      </c>
      <c r="H19" s="565" t="s">
        <v>752</v>
      </c>
      <c r="I19" s="567" t="s">
        <v>753</v>
      </c>
      <c r="J19" s="568">
        <v>2.2999999999999998</v>
      </c>
      <c r="K19" s="570"/>
    </row>
    <row r="20" spans="2:11" ht="51" outlineLevel="1" x14ac:dyDescent="0.2">
      <c r="B20" s="18"/>
      <c r="C20" s="1"/>
      <c r="D20" s="1"/>
      <c r="F20" s="2" t="s">
        <v>36</v>
      </c>
      <c r="G20" s="569" t="s">
        <v>751</v>
      </c>
      <c r="H20" s="565" t="s">
        <v>752</v>
      </c>
      <c r="I20" s="567" t="s">
        <v>753</v>
      </c>
      <c r="J20" s="568">
        <v>2.2999999999999998</v>
      </c>
    </row>
    <row r="21" spans="2:11" ht="51" outlineLevel="1" x14ac:dyDescent="0.2">
      <c r="B21" s="18"/>
      <c r="C21" s="1"/>
      <c r="D21" s="1"/>
      <c r="F21" s="2" t="s">
        <v>38</v>
      </c>
      <c r="G21" s="569" t="s">
        <v>751</v>
      </c>
      <c r="H21" s="565" t="s">
        <v>752</v>
      </c>
      <c r="I21" s="567" t="s">
        <v>753</v>
      </c>
      <c r="J21" s="568">
        <v>2.2999999999999998</v>
      </c>
    </row>
    <row r="22" spans="2:11" ht="51" outlineLevel="1" x14ac:dyDescent="0.2">
      <c r="B22" s="18"/>
      <c r="C22" s="1"/>
      <c r="D22" s="1"/>
      <c r="F22" s="2" t="s">
        <v>40</v>
      </c>
      <c r="G22" s="569" t="s">
        <v>751</v>
      </c>
      <c r="H22" s="565" t="s">
        <v>752</v>
      </c>
      <c r="I22" s="567" t="s">
        <v>753</v>
      </c>
      <c r="J22" s="568">
        <v>2.2999999999999998</v>
      </c>
    </row>
    <row r="23" spans="2:11" x14ac:dyDescent="0.2">
      <c r="B23" s="18"/>
      <c r="C23" s="1"/>
      <c r="D23" s="1"/>
      <c r="E23" s="2" t="s">
        <v>42</v>
      </c>
      <c r="G23" s="569"/>
      <c r="H23" s="565"/>
      <c r="I23" s="567" t="s">
        <v>719</v>
      </c>
      <c r="J23" s="568" t="s">
        <v>719</v>
      </c>
    </row>
    <row r="24" spans="2:11" ht="51" outlineLevel="1" x14ac:dyDescent="0.2">
      <c r="B24" s="18"/>
      <c r="C24" s="1"/>
      <c r="D24" s="1"/>
      <c r="F24" s="2" t="s">
        <v>43</v>
      </c>
      <c r="G24" s="569" t="s">
        <v>751</v>
      </c>
      <c r="H24" s="565" t="s">
        <v>752</v>
      </c>
      <c r="I24" s="567" t="s">
        <v>753</v>
      </c>
      <c r="J24" s="568">
        <v>2.2999999999999998</v>
      </c>
    </row>
    <row r="25" spans="2:11" ht="51" outlineLevel="1" x14ac:dyDescent="0.2">
      <c r="B25" s="18"/>
      <c r="C25" s="1"/>
      <c r="D25" s="1"/>
      <c r="F25" s="2" t="s">
        <v>45</v>
      </c>
      <c r="G25" s="569" t="s">
        <v>751</v>
      </c>
      <c r="H25" s="565" t="s">
        <v>752</v>
      </c>
      <c r="I25" s="567" t="s">
        <v>753</v>
      </c>
      <c r="J25" s="568">
        <v>2.2999999999999998</v>
      </c>
    </row>
    <row r="26" spans="2:11" ht="51" outlineLevel="1" x14ac:dyDescent="0.2">
      <c r="B26" s="18"/>
      <c r="C26" s="1"/>
      <c r="D26" s="1"/>
      <c r="F26" s="2" t="s">
        <v>47</v>
      </c>
      <c r="G26" s="569" t="s">
        <v>751</v>
      </c>
      <c r="H26" s="565" t="s">
        <v>752</v>
      </c>
      <c r="I26" s="567" t="s">
        <v>753</v>
      </c>
      <c r="J26" s="568">
        <v>2.2999999999999998</v>
      </c>
    </row>
    <row r="27" spans="2:11" ht="51" outlineLevel="1" x14ac:dyDescent="0.2">
      <c r="B27" s="18"/>
      <c r="C27" s="1"/>
      <c r="D27" s="1"/>
      <c r="F27" s="2" t="s">
        <v>49</v>
      </c>
      <c r="G27" s="569" t="s">
        <v>751</v>
      </c>
      <c r="H27" s="565" t="s">
        <v>752</v>
      </c>
      <c r="I27" s="567" t="s">
        <v>753</v>
      </c>
      <c r="J27" s="568">
        <v>2.2999999999999998</v>
      </c>
    </row>
    <row r="28" spans="2:11" x14ac:dyDescent="0.2">
      <c r="B28" s="18"/>
      <c r="C28" s="1"/>
      <c r="D28" s="1"/>
      <c r="E28" s="2" t="s">
        <v>51</v>
      </c>
      <c r="G28" s="569"/>
      <c r="H28" s="565"/>
      <c r="I28" s="567" t="s">
        <v>719</v>
      </c>
      <c r="J28" s="568" t="s">
        <v>719</v>
      </c>
    </row>
    <row r="29" spans="2:11" ht="51" x14ac:dyDescent="0.2">
      <c r="B29" s="18"/>
      <c r="C29" s="1"/>
      <c r="D29" s="1"/>
      <c r="F29" s="2" t="s">
        <v>51</v>
      </c>
      <c r="G29" s="569" t="s">
        <v>751</v>
      </c>
      <c r="H29" s="565" t="s">
        <v>752</v>
      </c>
      <c r="I29" s="567" t="s">
        <v>753</v>
      </c>
      <c r="J29" s="568">
        <v>2.2999999999999998</v>
      </c>
    </row>
    <row r="30" spans="2:11" x14ac:dyDescent="0.2">
      <c r="B30" s="18"/>
      <c r="C30" s="1"/>
      <c r="D30" s="1" t="s">
        <v>53</v>
      </c>
      <c r="G30" s="569"/>
      <c r="H30" s="565"/>
      <c r="I30" s="567" t="s">
        <v>719</v>
      </c>
      <c r="J30" s="568" t="s">
        <v>719</v>
      </c>
    </row>
    <row r="31" spans="2:11" x14ac:dyDescent="0.2">
      <c r="B31" s="18"/>
      <c r="C31" s="1"/>
      <c r="D31" s="1"/>
      <c r="E31" s="2" t="s">
        <v>54</v>
      </c>
      <c r="G31" s="569"/>
      <c r="H31" s="565"/>
      <c r="I31" s="567" t="s">
        <v>719</v>
      </c>
      <c r="J31" s="568" t="s">
        <v>719</v>
      </c>
    </row>
    <row r="32" spans="2:11" ht="51" outlineLevel="1" x14ac:dyDescent="0.2">
      <c r="B32" s="18"/>
      <c r="C32" s="1"/>
      <c r="D32" s="1"/>
      <c r="F32" s="2" t="s">
        <v>55</v>
      </c>
      <c r="G32" s="569" t="s">
        <v>751</v>
      </c>
      <c r="H32" s="565" t="s">
        <v>752</v>
      </c>
      <c r="I32" s="567" t="s">
        <v>753</v>
      </c>
      <c r="J32" s="568">
        <v>2.2999999999999998</v>
      </c>
    </row>
    <row r="33" spans="2:10" ht="51" outlineLevel="1" x14ac:dyDescent="0.2">
      <c r="B33" s="18"/>
      <c r="C33" s="1"/>
      <c r="D33" s="1"/>
      <c r="F33" s="2" t="s">
        <v>57</v>
      </c>
      <c r="G33" s="569" t="s">
        <v>751</v>
      </c>
      <c r="H33" s="565" t="s">
        <v>752</v>
      </c>
      <c r="I33" s="567" t="s">
        <v>753</v>
      </c>
      <c r="J33" s="568">
        <v>2.2999999999999998</v>
      </c>
    </row>
    <row r="34" spans="2:10" x14ac:dyDescent="0.2">
      <c r="B34" s="18"/>
      <c r="C34" s="1"/>
      <c r="D34" s="1"/>
      <c r="E34" s="2" t="s">
        <v>59</v>
      </c>
      <c r="G34" s="569"/>
      <c r="H34" s="565"/>
      <c r="I34" s="567" t="s">
        <v>719</v>
      </c>
      <c r="J34" s="568" t="s">
        <v>719</v>
      </c>
    </row>
    <row r="35" spans="2:10" ht="51" outlineLevel="1" x14ac:dyDescent="0.2">
      <c r="B35" s="18"/>
      <c r="C35" s="1"/>
      <c r="D35" s="1"/>
      <c r="F35" s="2" t="s">
        <v>60</v>
      </c>
      <c r="G35" s="569" t="s">
        <v>751</v>
      </c>
      <c r="H35" s="565" t="s">
        <v>752</v>
      </c>
      <c r="I35" s="567" t="s">
        <v>753</v>
      </c>
      <c r="J35" s="568">
        <v>2.2999999999999998</v>
      </c>
    </row>
    <row r="36" spans="2:10" ht="51" outlineLevel="1" x14ac:dyDescent="0.2">
      <c r="B36" s="18"/>
      <c r="C36" s="1"/>
      <c r="D36" s="1"/>
      <c r="F36" s="2" t="s">
        <v>62</v>
      </c>
      <c r="G36" s="569" t="s">
        <v>751</v>
      </c>
      <c r="H36" s="565" t="s">
        <v>752</v>
      </c>
      <c r="I36" s="567" t="s">
        <v>753</v>
      </c>
      <c r="J36" s="568">
        <v>2.2999999999999998</v>
      </c>
    </row>
    <row r="37" spans="2:10" x14ac:dyDescent="0.2">
      <c r="B37" s="18"/>
      <c r="C37" s="1"/>
      <c r="D37" s="1"/>
      <c r="E37" s="2" t="s">
        <v>64</v>
      </c>
      <c r="G37" s="569"/>
      <c r="H37" s="565"/>
      <c r="I37" s="567" t="s">
        <v>719</v>
      </c>
      <c r="J37" s="568" t="s">
        <v>719</v>
      </c>
    </row>
    <row r="38" spans="2:10" ht="51" outlineLevel="1" x14ac:dyDescent="0.2">
      <c r="B38" s="18"/>
      <c r="C38" s="1"/>
      <c r="D38" s="1"/>
      <c r="F38" s="2" t="s">
        <v>65</v>
      </c>
      <c r="G38" s="569" t="s">
        <v>751</v>
      </c>
      <c r="H38" s="565" t="s">
        <v>752</v>
      </c>
      <c r="I38" s="567" t="s">
        <v>753</v>
      </c>
      <c r="J38" s="568">
        <v>2.2999999999999998</v>
      </c>
    </row>
    <row r="39" spans="2:10" ht="51" outlineLevel="1" x14ac:dyDescent="0.2">
      <c r="B39" s="18"/>
      <c r="C39" s="1"/>
      <c r="D39" s="1"/>
      <c r="F39" s="2" t="s">
        <v>67</v>
      </c>
      <c r="G39" s="569" t="s">
        <v>751</v>
      </c>
      <c r="H39" s="565" t="s">
        <v>752</v>
      </c>
      <c r="I39" s="567" t="s">
        <v>753</v>
      </c>
      <c r="J39" s="568">
        <v>2.2999999999999998</v>
      </c>
    </row>
    <row r="40" spans="2:10" x14ac:dyDescent="0.2">
      <c r="B40" s="18"/>
      <c r="C40" s="1"/>
      <c r="D40" s="1" t="s">
        <v>69</v>
      </c>
      <c r="G40" s="569"/>
      <c r="H40" s="565"/>
      <c r="I40" s="567" t="s">
        <v>719</v>
      </c>
      <c r="J40" s="568" t="s">
        <v>719</v>
      </c>
    </row>
    <row r="41" spans="2:10" x14ac:dyDescent="0.2">
      <c r="B41" s="18"/>
      <c r="C41" s="1"/>
      <c r="D41" s="1"/>
      <c r="E41" s="2" t="s">
        <v>70</v>
      </c>
      <c r="G41" s="569"/>
      <c r="H41" s="565"/>
      <c r="I41" s="567" t="s">
        <v>719</v>
      </c>
      <c r="J41" s="568" t="s">
        <v>719</v>
      </c>
    </row>
    <row r="42" spans="2:10" ht="51" outlineLevel="1" x14ac:dyDescent="0.2">
      <c r="B42" s="18"/>
      <c r="C42" s="1"/>
      <c r="D42" s="1"/>
      <c r="F42" s="2" t="s">
        <v>71</v>
      </c>
      <c r="G42" s="569" t="s">
        <v>751</v>
      </c>
      <c r="H42" s="565" t="s">
        <v>752</v>
      </c>
      <c r="I42" s="567" t="s">
        <v>753</v>
      </c>
      <c r="J42" s="568">
        <v>2.2999999999999998</v>
      </c>
    </row>
    <row r="43" spans="2:10" ht="51" outlineLevel="1" x14ac:dyDescent="0.2">
      <c r="B43" s="18"/>
      <c r="C43" s="1"/>
      <c r="D43" s="1"/>
      <c r="F43" s="2" t="s">
        <v>73</v>
      </c>
      <c r="G43" s="569" t="s">
        <v>751</v>
      </c>
      <c r="H43" s="565" t="s">
        <v>752</v>
      </c>
      <c r="I43" s="567" t="s">
        <v>753</v>
      </c>
      <c r="J43" s="568">
        <v>2.2999999999999998</v>
      </c>
    </row>
    <row r="44" spans="2:10" x14ac:dyDescent="0.2">
      <c r="B44" s="18"/>
      <c r="C44" s="1"/>
      <c r="D44" s="1"/>
      <c r="E44" s="2" t="s">
        <v>75</v>
      </c>
      <c r="G44" s="569"/>
      <c r="H44" s="565"/>
      <c r="I44" s="567" t="s">
        <v>719</v>
      </c>
      <c r="J44" s="568" t="s">
        <v>719</v>
      </c>
    </row>
    <row r="45" spans="2:10" ht="51" outlineLevel="1" x14ac:dyDescent="0.2">
      <c r="B45" s="18"/>
      <c r="C45" s="1"/>
      <c r="D45" s="1"/>
      <c r="F45" s="2" t="s">
        <v>76</v>
      </c>
      <c r="G45" s="569" t="s">
        <v>751</v>
      </c>
      <c r="H45" s="565" t="s">
        <v>752</v>
      </c>
      <c r="I45" s="567" t="s">
        <v>753</v>
      </c>
      <c r="J45" s="568">
        <v>2.2999999999999998</v>
      </c>
    </row>
    <row r="46" spans="2:10" ht="51" outlineLevel="1" x14ac:dyDescent="0.2">
      <c r="B46" s="18"/>
      <c r="C46" s="1"/>
      <c r="D46" s="1"/>
      <c r="F46" s="2" t="s">
        <v>78</v>
      </c>
      <c r="G46" s="569" t="s">
        <v>751</v>
      </c>
      <c r="H46" s="565" t="s">
        <v>752</v>
      </c>
      <c r="I46" s="567" t="s">
        <v>753</v>
      </c>
      <c r="J46" s="568">
        <v>2.2999999999999998</v>
      </c>
    </row>
    <row r="47" spans="2:10" ht="51" outlineLevel="1" x14ac:dyDescent="0.2">
      <c r="B47" s="18"/>
      <c r="C47" s="1"/>
      <c r="D47" s="1"/>
      <c r="F47" s="2" t="s">
        <v>80</v>
      </c>
      <c r="G47" s="569" t="s">
        <v>751</v>
      </c>
      <c r="H47" s="565" t="s">
        <v>752</v>
      </c>
      <c r="I47" s="567" t="s">
        <v>753</v>
      </c>
      <c r="J47" s="568">
        <v>2.2999999999999998</v>
      </c>
    </row>
    <row r="48" spans="2:10" x14ac:dyDescent="0.2">
      <c r="B48" s="18"/>
      <c r="C48" s="1"/>
      <c r="D48" s="1"/>
      <c r="E48" s="2" t="s">
        <v>82</v>
      </c>
      <c r="G48" s="569"/>
      <c r="H48" s="565"/>
      <c r="I48" s="567" t="s">
        <v>719</v>
      </c>
      <c r="J48" s="568" t="s">
        <v>719</v>
      </c>
    </row>
    <row r="49" spans="2:10" ht="51" outlineLevel="1" x14ac:dyDescent="0.2">
      <c r="B49" s="18"/>
      <c r="C49" s="1"/>
      <c r="D49" s="1"/>
      <c r="F49" s="2" t="s">
        <v>83</v>
      </c>
      <c r="G49" s="569" t="s">
        <v>751</v>
      </c>
      <c r="H49" s="565" t="s">
        <v>752</v>
      </c>
      <c r="I49" s="567" t="s">
        <v>753</v>
      </c>
      <c r="J49" s="568">
        <v>2.2999999999999998</v>
      </c>
    </row>
    <row r="50" spans="2:10" ht="51" outlineLevel="1" x14ac:dyDescent="0.2">
      <c r="B50" s="18"/>
      <c r="C50" s="1"/>
      <c r="D50" s="1"/>
      <c r="F50" s="2" t="s">
        <v>85</v>
      </c>
      <c r="G50" s="569" t="s">
        <v>751</v>
      </c>
      <c r="H50" s="565" t="s">
        <v>752</v>
      </c>
      <c r="I50" s="567" t="s">
        <v>753</v>
      </c>
      <c r="J50" s="568">
        <v>2.2999999999999998</v>
      </c>
    </row>
    <row r="51" spans="2:10" x14ac:dyDescent="0.2">
      <c r="B51" s="18"/>
      <c r="C51" s="1"/>
      <c r="D51" s="1"/>
      <c r="E51" s="2" t="s">
        <v>87</v>
      </c>
      <c r="G51" s="569"/>
      <c r="H51" s="565"/>
      <c r="I51" s="567" t="s">
        <v>719</v>
      </c>
      <c r="J51" s="568" t="s">
        <v>719</v>
      </c>
    </row>
    <row r="52" spans="2:10" ht="51" outlineLevel="1" x14ac:dyDescent="0.2">
      <c r="B52" s="18"/>
      <c r="C52" s="1"/>
      <c r="D52" s="1"/>
      <c r="F52" s="2" t="s">
        <v>88</v>
      </c>
      <c r="G52" s="569" t="s">
        <v>751</v>
      </c>
      <c r="H52" s="565" t="s">
        <v>752</v>
      </c>
      <c r="I52" s="567" t="s">
        <v>753</v>
      </c>
      <c r="J52" s="568">
        <v>2.2999999999999998</v>
      </c>
    </row>
    <row r="53" spans="2:10" ht="51" outlineLevel="1" x14ac:dyDescent="0.2">
      <c r="B53" s="18"/>
      <c r="C53" s="1"/>
      <c r="D53" s="1"/>
      <c r="F53" s="2" t="s">
        <v>90</v>
      </c>
      <c r="G53" s="569" t="s">
        <v>751</v>
      </c>
      <c r="H53" s="565" t="s">
        <v>752</v>
      </c>
      <c r="I53" s="567" t="s">
        <v>753</v>
      </c>
      <c r="J53" s="568">
        <v>2.2999999999999998</v>
      </c>
    </row>
    <row r="54" spans="2:10" ht="51" outlineLevel="1" x14ac:dyDescent="0.2">
      <c r="B54" s="18"/>
      <c r="C54" s="1"/>
      <c r="D54" s="1"/>
      <c r="F54" s="2" t="s">
        <v>92</v>
      </c>
      <c r="G54" s="569" t="s">
        <v>751</v>
      </c>
      <c r="H54" s="565" t="s">
        <v>752</v>
      </c>
      <c r="I54" s="567" t="s">
        <v>753</v>
      </c>
      <c r="J54" s="568">
        <v>2.2999999999999998</v>
      </c>
    </row>
    <row r="55" spans="2:10" x14ac:dyDescent="0.2">
      <c r="B55" s="18"/>
      <c r="C55" s="1"/>
      <c r="D55" s="1"/>
      <c r="E55" s="2" t="s">
        <v>94</v>
      </c>
      <c r="G55" s="569"/>
      <c r="H55" s="565"/>
      <c r="I55" s="567" t="s">
        <v>719</v>
      </c>
      <c r="J55" s="568" t="s">
        <v>719</v>
      </c>
    </row>
    <row r="56" spans="2:10" ht="51" outlineLevel="1" x14ac:dyDescent="0.2">
      <c r="B56" s="18"/>
      <c r="C56" s="1"/>
      <c r="D56" s="1"/>
      <c r="F56" s="2" t="s">
        <v>94</v>
      </c>
      <c r="G56" s="569" t="s">
        <v>751</v>
      </c>
      <c r="H56" s="565" t="s">
        <v>752</v>
      </c>
      <c r="I56" s="567" t="s">
        <v>753</v>
      </c>
      <c r="J56" s="568">
        <v>2.2999999999999998</v>
      </c>
    </row>
    <row r="57" spans="2:10" x14ac:dyDescent="0.2">
      <c r="B57" s="18"/>
      <c r="C57" s="1"/>
      <c r="D57" s="1" t="s">
        <v>96</v>
      </c>
      <c r="G57" s="569"/>
      <c r="H57" s="565"/>
      <c r="I57" s="567" t="s">
        <v>719</v>
      </c>
      <c r="J57" s="568" t="s">
        <v>719</v>
      </c>
    </row>
    <row r="58" spans="2:10" x14ac:dyDescent="0.2">
      <c r="B58" s="18"/>
      <c r="C58" s="1"/>
      <c r="D58" s="1"/>
      <c r="E58" s="2" t="s">
        <v>97</v>
      </c>
      <c r="G58" s="569"/>
      <c r="H58" s="565"/>
      <c r="I58" s="567" t="s">
        <v>719</v>
      </c>
      <c r="J58" s="568" t="s">
        <v>719</v>
      </c>
    </row>
    <row r="59" spans="2:10" ht="51" outlineLevel="1" x14ac:dyDescent="0.2">
      <c r="B59" s="18"/>
      <c r="C59" s="1"/>
      <c r="D59" s="1"/>
      <c r="F59" s="2" t="s">
        <v>98</v>
      </c>
      <c r="G59" s="569" t="s">
        <v>751</v>
      </c>
      <c r="H59" s="565" t="s">
        <v>752</v>
      </c>
      <c r="I59" s="567" t="s">
        <v>753</v>
      </c>
      <c r="J59" s="568">
        <v>2.2999999999999998</v>
      </c>
    </row>
    <row r="60" spans="2:10" ht="51" outlineLevel="1" x14ac:dyDescent="0.2">
      <c r="B60" s="18"/>
      <c r="C60" s="1"/>
      <c r="D60" s="1"/>
      <c r="F60" s="2" t="s">
        <v>100</v>
      </c>
      <c r="G60" s="569" t="s">
        <v>751</v>
      </c>
      <c r="H60" s="565" t="s">
        <v>752</v>
      </c>
      <c r="I60" s="567" t="s">
        <v>753</v>
      </c>
      <c r="J60" s="568">
        <v>2.2999999999999998</v>
      </c>
    </row>
    <row r="61" spans="2:10" x14ac:dyDescent="0.2">
      <c r="B61" s="18"/>
      <c r="C61" s="1"/>
      <c r="D61" s="1"/>
      <c r="E61" s="2" t="s">
        <v>102</v>
      </c>
      <c r="G61" s="569"/>
      <c r="H61" s="565"/>
      <c r="I61" s="567" t="s">
        <v>719</v>
      </c>
      <c r="J61" s="568" t="s">
        <v>719</v>
      </c>
    </row>
    <row r="62" spans="2:10" ht="51" outlineLevel="1" x14ac:dyDescent="0.2">
      <c r="B62" s="18"/>
      <c r="C62" s="1"/>
      <c r="D62" s="1"/>
      <c r="F62" s="2" t="s">
        <v>103</v>
      </c>
      <c r="G62" s="569" t="s">
        <v>751</v>
      </c>
      <c r="H62" s="565" t="s">
        <v>752</v>
      </c>
      <c r="I62" s="567" t="s">
        <v>753</v>
      </c>
      <c r="J62" s="568">
        <v>2.2999999999999998</v>
      </c>
    </row>
    <row r="63" spans="2:10" ht="51" outlineLevel="1" x14ac:dyDescent="0.2">
      <c r="B63" s="18"/>
      <c r="C63" s="1"/>
      <c r="D63" s="1"/>
      <c r="F63" s="2" t="s">
        <v>105</v>
      </c>
      <c r="G63" s="569" t="s">
        <v>751</v>
      </c>
      <c r="H63" s="565" t="s">
        <v>752</v>
      </c>
      <c r="I63" s="567" t="s">
        <v>753</v>
      </c>
      <c r="J63" s="568">
        <v>2.2999999999999998</v>
      </c>
    </row>
    <row r="64" spans="2:10" x14ac:dyDescent="0.2">
      <c r="B64" s="18"/>
      <c r="C64" s="1"/>
      <c r="D64" s="1"/>
      <c r="E64" s="2" t="s">
        <v>107</v>
      </c>
      <c r="G64" s="569"/>
      <c r="H64" s="565"/>
      <c r="I64" s="567" t="s">
        <v>719</v>
      </c>
      <c r="J64" s="568" t="s">
        <v>719</v>
      </c>
    </row>
    <row r="65" spans="2:10" ht="51" outlineLevel="1" x14ac:dyDescent="0.2">
      <c r="B65" s="18"/>
      <c r="C65" s="1"/>
      <c r="D65" s="1"/>
      <c r="F65" s="2" t="s">
        <v>107</v>
      </c>
      <c r="G65" s="569" t="s">
        <v>751</v>
      </c>
      <c r="H65" s="565" t="s">
        <v>752</v>
      </c>
      <c r="I65" s="567" t="s">
        <v>753</v>
      </c>
      <c r="J65" s="568">
        <v>2.2999999999999998</v>
      </c>
    </row>
    <row r="66" spans="2:10" x14ac:dyDescent="0.2">
      <c r="B66" s="18"/>
      <c r="C66" s="1"/>
      <c r="D66" s="1" t="s">
        <v>109</v>
      </c>
      <c r="G66" s="569"/>
      <c r="H66" s="565"/>
      <c r="I66" s="567" t="s">
        <v>719</v>
      </c>
      <c r="J66" s="568" t="s">
        <v>719</v>
      </c>
    </row>
    <row r="67" spans="2:10" outlineLevel="1" x14ac:dyDescent="0.2">
      <c r="B67" s="18"/>
      <c r="C67" s="1"/>
      <c r="D67" s="1"/>
      <c r="F67" s="2" t="s">
        <v>110</v>
      </c>
      <c r="G67" s="569" t="s">
        <v>754</v>
      </c>
      <c r="H67" s="565" t="s">
        <v>755</v>
      </c>
      <c r="I67" s="567">
        <v>29</v>
      </c>
      <c r="J67" s="568">
        <v>2.2999999999999998</v>
      </c>
    </row>
    <row r="68" spans="2:10" ht="25.5" outlineLevel="1" x14ac:dyDescent="0.2">
      <c r="B68" s="18"/>
      <c r="C68" s="1"/>
      <c r="D68" s="1"/>
      <c r="F68" s="2" t="s">
        <v>111</v>
      </c>
      <c r="G68" s="569" t="s">
        <v>754</v>
      </c>
      <c r="H68" s="565" t="s">
        <v>756</v>
      </c>
      <c r="I68" s="567">
        <v>30</v>
      </c>
      <c r="J68" s="568">
        <v>2.2999999999999998</v>
      </c>
    </row>
    <row r="69" spans="2:10" outlineLevel="1" x14ac:dyDescent="0.2">
      <c r="B69" s="18"/>
      <c r="C69" s="1"/>
      <c r="D69" s="1"/>
      <c r="F69" s="2" t="s">
        <v>112</v>
      </c>
      <c r="G69" s="569" t="s">
        <v>754</v>
      </c>
      <c r="H69" s="565" t="s">
        <v>757</v>
      </c>
      <c r="I69" s="567">
        <v>37</v>
      </c>
      <c r="J69" s="568">
        <v>2.2999999999999998</v>
      </c>
    </row>
    <row r="70" spans="2:10" x14ac:dyDescent="0.2">
      <c r="B70" s="18"/>
      <c r="D70" s="1" t="s">
        <v>113</v>
      </c>
      <c r="G70" s="569"/>
      <c r="H70" s="565"/>
      <c r="I70" s="567" t="s">
        <v>719</v>
      </c>
      <c r="J70" s="568" t="s">
        <v>719</v>
      </c>
    </row>
    <row r="71" spans="2:10" outlineLevel="1" x14ac:dyDescent="0.2">
      <c r="B71" s="18"/>
      <c r="C71" s="1"/>
      <c r="D71" s="1"/>
      <c r="F71" s="2" t="s">
        <v>114</v>
      </c>
      <c r="G71" s="569" t="s">
        <v>749</v>
      </c>
      <c r="H71" s="565" t="s">
        <v>750</v>
      </c>
      <c r="I71" s="567">
        <v>17</v>
      </c>
      <c r="J71" s="568">
        <v>2.2999999999999998</v>
      </c>
    </row>
    <row r="72" spans="2:10" outlineLevel="1" x14ac:dyDescent="0.2">
      <c r="B72" s="18"/>
      <c r="C72" s="1"/>
      <c r="D72" s="1"/>
      <c r="F72" s="2" t="s">
        <v>116</v>
      </c>
      <c r="G72" s="569" t="s">
        <v>749</v>
      </c>
      <c r="H72" s="565" t="s">
        <v>750</v>
      </c>
      <c r="I72" s="567">
        <v>17</v>
      </c>
      <c r="J72" s="568">
        <v>2.2999999999999998</v>
      </c>
    </row>
    <row r="73" spans="2:10" x14ac:dyDescent="0.2">
      <c r="B73" s="18"/>
      <c r="C73" s="1" t="s">
        <v>118</v>
      </c>
      <c r="D73" s="1"/>
      <c r="G73" s="62"/>
      <c r="H73" s="565"/>
      <c r="I73" s="5" t="s">
        <v>719</v>
      </c>
      <c r="J73" s="61" t="s">
        <v>719</v>
      </c>
    </row>
    <row r="74" spans="2:10" x14ac:dyDescent="0.2">
      <c r="B74" s="18"/>
      <c r="C74" s="1"/>
      <c r="D74" s="1" t="s">
        <v>119</v>
      </c>
      <c r="G74" s="569"/>
      <c r="H74" s="565"/>
      <c r="I74" s="567" t="s">
        <v>719</v>
      </c>
      <c r="J74" s="568" t="s">
        <v>719</v>
      </c>
    </row>
    <row r="75" spans="2:10" x14ac:dyDescent="0.2">
      <c r="B75" s="18"/>
      <c r="C75" s="1"/>
      <c r="D75" s="1"/>
      <c r="E75" s="2" t="s">
        <v>120</v>
      </c>
      <c r="G75" s="62"/>
      <c r="H75" s="565"/>
      <c r="I75" s="5" t="s">
        <v>719</v>
      </c>
      <c r="J75" s="61" t="s">
        <v>719</v>
      </c>
    </row>
    <row r="76" spans="2:10" ht="51" outlineLevel="1" x14ac:dyDescent="0.2">
      <c r="B76" s="18"/>
      <c r="F76" s="2" t="s">
        <v>121</v>
      </c>
      <c r="G76" s="62" t="s">
        <v>749</v>
      </c>
      <c r="H76" s="565" t="s">
        <v>758</v>
      </c>
      <c r="I76" s="5">
        <v>25</v>
      </c>
      <c r="J76" s="61">
        <v>2.4</v>
      </c>
    </row>
    <row r="77" spans="2:10" ht="51" outlineLevel="1" x14ac:dyDescent="0.2">
      <c r="B77" s="18"/>
      <c r="F77" s="2" t="s">
        <v>123</v>
      </c>
      <c r="G77" s="62" t="s">
        <v>759</v>
      </c>
      <c r="H77" s="565" t="s">
        <v>758</v>
      </c>
      <c r="I77" s="5">
        <v>25</v>
      </c>
      <c r="J77" s="61">
        <v>2.4</v>
      </c>
    </row>
    <row r="78" spans="2:10" ht="89.25" outlineLevel="1" x14ac:dyDescent="0.2">
      <c r="B78" s="18"/>
      <c r="F78" s="2" t="s">
        <v>125</v>
      </c>
      <c r="G78" s="62" t="s">
        <v>760</v>
      </c>
      <c r="H78" s="565" t="s">
        <v>761</v>
      </c>
      <c r="I78" s="352">
        <v>25</v>
      </c>
      <c r="J78" s="353">
        <v>2.4</v>
      </c>
    </row>
    <row r="79" spans="2:10" ht="63.75" outlineLevel="1" x14ac:dyDescent="0.2">
      <c r="B79" s="18"/>
      <c r="F79" s="2" t="s">
        <v>127</v>
      </c>
      <c r="G79" s="62" t="s">
        <v>762</v>
      </c>
      <c r="H79" s="565" t="s">
        <v>763</v>
      </c>
      <c r="I79" s="352">
        <v>25</v>
      </c>
      <c r="J79" s="353">
        <v>2.4</v>
      </c>
    </row>
    <row r="80" spans="2:10" x14ac:dyDescent="0.2">
      <c r="B80" s="18"/>
      <c r="E80" s="2" t="s">
        <v>764</v>
      </c>
      <c r="G80" s="62"/>
      <c r="H80" s="565"/>
      <c r="I80" s="5" t="s">
        <v>719</v>
      </c>
      <c r="J80" s="61" t="s">
        <v>719</v>
      </c>
    </row>
    <row r="81" spans="2:10" outlineLevel="1" x14ac:dyDescent="0.2">
      <c r="B81" s="18"/>
      <c r="F81" s="2" t="s">
        <v>130</v>
      </c>
      <c r="G81" s="62" t="s">
        <v>749</v>
      </c>
      <c r="H81" s="565" t="s">
        <v>757</v>
      </c>
      <c r="I81" s="5">
        <v>25</v>
      </c>
      <c r="J81" s="61">
        <v>2.4</v>
      </c>
    </row>
    <row r="82" spans="2:10" ht="89.25" outlineLevel="1" x14ac:dyDescent="0.2">
      <c r="B82" s="18"/>
      <c r="F82" s="2" t="s">
        <v>132</v>
      </c>
      <c r="G82" s="62" t="s">
        <v>759</v>
      </c>
      <c r="H82" s="565" t="s">
        <v>765</v>
      </c>
      <c r="I82" s="5">
        <v>25</v>
      </c>
      <c r="J82" s="61">
        <v>2.4</v>
      </c>
    </row>
    <row r="83" spans="2:10" x14ac:dyDescent="0.2">
      <c r="B83" s="18"/>
      <c r="E83" s="2" t="s">
        <v>134</v>
      </c>
      <c r="G83" s="62"/>
      <c r="H83" s="565"/>
      <c r="I83" s="5" t="s">
        <v>719</v>
      </c>
      <c r="J83" s="61" t="s">
        <v>719</v>
      </c>
    </row>
    <row r="84" spans="2:10" outlineLevel="1" x14ac:dyDescent="0.2">
      <c r="B84" s="18"/>
      <c r="F84" s="2" t="s">
        <v>135</v>
      </c>
      <c r="G84" s="62" t="s">
        <v>749</v>
      </c>
      <c r="H84" s="565" t="s">
        <v>757</v>
      </c>
      <c r="I84" s="5">
        <v>25</v>
      </c>
      <c r="J84" s="61">
        <v>2.4</v>
      </c>
    </row>
    <row r="85" spans="2:10" ht="89.25" outlineLevel="1" x14ac:dyDescent="0.2">
      <c r="B85" s="18"/>
      <c r="F85" s="2" t="s">
        <v>137</v>
      </c>
      <c r="G85" s="62" t="s">
        <v>759</v>
      </c>
      <c r="H85" s="565" t="s">
        <v>765</v>
      </c>
      <c r="I85" s="5">
        <v>25</v>
      </c>
      <c r="J85" s="61">
        <v>2.4</v>
      </c>
    </row>
    <row r="86" spans="2:10" x14ac:dyDescent="0.2">
      <c r="B86" s="18"/>
      <c r="C86" s="1"/>
      <c r="D86" s="1" t="s">
        <v>139</v>
      </c>
      <c r="G86" s="569"/>
      <c r="H86" s="565"/>
      <c r="I86" s="567" t="s">
        <v>719</v>
      </c>
      <c r="J86" s="568" t="s">
        <v>719</v>
      </c>
    </row>
    <row r="87" spans="2:10" x14ac:dyDescent="0.2">
      <c r="B87" s="18"/>
      <c r="C87" s="1"/>
      <c r="D87" s="1"/>
      <c r="E87" s="2" t="s">
        <v>140</v>
      </c>
      <c r="G87" s="62"/>
      <c r="H87" s="565"/>
      <c r="I87" s="5" t="s">
        <v>719</v>
      </c>
      <c r="J87" s="61" t="s">
        <v>719</v>
      </c>
    </row>
    <row r="88" spans="2:10" ht="51" outlineLevel="1" x14ac:dyDescent="0.2">
      <c r="B88" s="18"/>
      <c r="F88" s="2" t="s">
        <v>141</v>
      </c>
      <c r="G88" s="62" t="s">
        <v>749</v>
      </c>
      <c r="H88" s="565" t="s">
        <v>758</v>
      </c>
      <c r="I88" s="5">
        <v>25</v>
      </c>
      <c r="J88" s="61">
        <v>2.4</v>
      </c>
    </row>
    <row r="89" spans="2:10" ht="51" outlineLevel="1" x14ac:dyDescent="0.2">
      <c r="B89" s="18"/>
      <c r="F89" s="2" t="s">
        <v>143</v>
      </c>
      <c r="G89" s="62" t="s">
        <v>759</v>
      </c>
      <c r="H89" s="565" t="s">
        <v>758</v>
      </c>
      <c r="I89" s="5">
        <v>25</v>
      </c>
      <c r="J89" s="61">
        <v>2.4</v>
      </c>
    </row>
    <row r="90" spans="2:10" ht="89.25" outlineLevel="1" x14ac:dyDescent="0.2">
      <c r="B90" s="18"/>
      <c r="F90" s="2" t="s">
        <v>145</v>
      </c>
      <c r="G90" s="62" t="s">
        <v>760</v>
      </c>
      <c r="H90" s="565" t="s">
        <v>761</v>
      </c>
      <c r="I90" s="5">
        <v>25</v>
      </c>
      <c r="J90" s="61">
        <v>2.4</v>
      </c>
    </row>
    <row r="91" spans="2:10" ht="63.75" outlineLevel="1" x14ac:dyDescent="0.2">
      <c r="B91" s="18"/>
      <c r="F91" s="2" t="s">
        <v>147</v>
      </c>
      <c r="G91" s="62" t="s">
        <v>762</v>
      </c>
      <c r="H91" s="565" t="s">
        <v>763</v>
      </c>
      <c r="I91" s="5">
        <v>25</v>
      </c>
      <c r="J91" s="61">
        <v>2.4</v>
      </c>
    </row>
    <row r="92" spans="2:10" x14ac:dyDescent="0.2">
      <c r="B92" s="18"/>
      <c r="E92" s="2" t="s">
        <v>149</v>
      </c>
      <c r="G92" s="62"/>
      <c r="H92" s="565"/>
      <c r="I92" s="5" t="s">
        <v>719</v>
      </c>
      <c r="J92" s="61" t="s">
        <v>719</v>
      </c>
    </row>
    <row r="93" spans="2:10" outlineLevel="1" x14ac:dyDescent="0.2">
      <c r="B93" s="18"/>
      <c r="F93" s="2" t="s">
        <v>150</v>
      </c>
      <c r="G93" s="569" t="s">
        <v>749</v>
      </c>
      <c r="H93" s="565" t="s">
        <v>757</v>
      </c>
      <c r="I93" s="5">
        <v>25</v>
      </c>
      <c r="J93" s="61">
        <v>2.4</v>
      </c>
    </row>
    <row r="94" spans="2:10" ht="89.25" outlineLevel="1" x14ac:dyDescent="0.2">
      <c r="B94" s="18"/>
      <c r="F94" s="2" t="s">
        <v>152</v>
      </c>
      <c r="G94" s="569" t="s">
        <v>759</v>
      </c>
      <c r="H94" s="565" t="s">
        <v>765</v>
      </c>
      <c r="I94" s="5">
        <v>25</v>
      </c>
      <c r="J94" s="61">
        <v>2.4</v>
      </c>
    </row>
    <row r="95" spans="2:10" x14ac:dyDescent="0.2">
      <c r="B95" s="18"/>
      <c r="E95" s="2" t="s">
        <v>154</v>
      </c>
      <c r="G95" s="62"/>
      <c r="H95" s="565"/>
      <c r="I95" s="5" t="s">
        <v>719</v>
      </c>
      <c r="J95" s="61" t="s">
        <v>719</v>
      </c>
    </row>
    <row r="96" spans="2:10" outlineLevel="1" x14ac:dyDescent="0.2">
      <c r="B96" s="18"/>
      <c r="F96" s="2" t="s">
        <v>155</v>
      </c>
      <c r="G96" s="569" t="s">
        <v>749</v>
      </c>
      <c r="H96" s="565" t="s">
        <v>757</v>
      </c>
      <c r="I96" s="5">
        <v>25</v>
      </c>
      <c r="J96" s="61">
        <v>2.4</v>
      </c>
    </row>
    <row r="97" spans="2:10" ht="89.25" outlineLevel="1" x14ac:dyDescent="0.2">
      <c r="B97" s="18"/>
      <c r="F97" s="2" t="s">
        <v>157</v>
      </c>
      <c r="G97" s="569" t="s">
        <v>759</v>
      </c>
      <c r="H97" s="565" t="s">
        <v>765</v>
      </c>
      <c r="I97" s="5">
        <v>25</v>
      </c>
      <c r="J97" s="61">
        <v>2.4</v>
      </c>
    </row>
    <row r="98" spans="2:10" x14ac:dyDescent="0.2">
      <c r="B98" s="18"/>
      <c r="D98" s="1" t="s">
        <v>159</v>
      </c>
      <c r="G98" s="62"/>
      <c r="H98" s="565"/>
      <c r="I98" s="5" t="s">
        <v>719</v>
      </c>
      <c r="J98" s="61" t="s">
        <v>719</v>
      </c>
    </row>
    <row r="99" spans="2:10" outlineLevel="1" x14ac:dyDescent="0.2">
      <c r="B99" s="18"/>
      <c r="F99" s="2" t="s">
        <v>160</v>
      </c>
      <c r="G99" s="569" t="s">
        <v>749</v>
      </c>
      <c r="H99" s="565" t="s">
        <v>750</v>
      </c>
      <c r="I99" s="5">
        <v>25</v>
      </c>
      <c r="J99" s="568">
        <v>2.5</v>
      </c>
    </row>
    <row r="100" spans="2:10" ht="25.5" outlineLevel="1" x14ac:dyDescent="0.2">
      <c r="B100" s="18"/>
      <c r="F100" s="2" t="s">
        <v>162</v>
      </c>
      <c r="G100" s="569" t="s">
        <v>766</v>
      </c>
      <c r="H100" s="565" t="s">
        <v>767</v>
      </c>
      <c r="I100" s="567">
        <v>32</v>
      </c>
      <c r="J100" s="568">
        <v>2.5</v>
      </c>
    </row>
    <row r="101" spans="2:10" outlineLevel="1" x14ac:dyDescent="0.2">
      <c r="B101" s="18"/>
      <c r="F101" s="2" t="s">
        <v>164</v>
      </c>
      <c r="G101" s="62" t="s">
        <v>745</v>
      </c>
      <c r="H101" s="565" t="s">
        <v>757</v>
      </c>
      <c r="I101" s="567">
        <v>32</v>
      </c>
      <c r="J101" s="568">
        <v>2.5</v>
      </c>
    </row>
    <row r="102" spans="2:10" x14ac:dyDescent="0.2">
      <c r="B102" s="18"/>
      <c r="D102" s="1" t="s">
        <v>165</v>
      </c>
      <c r="G102" s="569"/>
      <c r="H102" s="565"/>
      <c r="I102" s="567" t="s">
        <v>719</v>
      </c>
      <c r="J102" s="568" t="s">
        <v>719</v>
      </c>
    </row>
    <row r="103" spans="2:10" ht="51" outlineLevel="1" x14ac:dyDescent="0.2">
      <c r="B103" s="18"/>
      <c r="F103" s="2" t="s">
        <v>166</v>
      </c>
      <c r="G103" s="63" t="s">
        <v>749</v>
      </c>
      <c r="H103" s="565" t="s">
        <v>768</v>
      </c>
      <c r="I103" s="401">
        <v>25</v>
      </c>
      <c r="J103" s="568">
        <v>2.5</v>
      </c>
    </row>
    <row r="104" spans="2:10" ht="51" outlineLevel="1" x14ac:dyDescent="0.2">
      <c r="B104" s="18"/>
      <c r="F104" s="2" t="s">
        <v>168</v>
      </c>
      <c r="G104" s="63" t="s">
        <v>766</v>
      </c>
      <c r="H104" s="565" t="s">
        <v>769</v>
      </c>
      <c r="I104" s="567">
        <v>32</v>
      </c>
      <c r="J104" s="568">
        <v>2.5</v>
      </c>
    </row>
    <row r="105" spans="2:10" outlineLevel="1" x14ac:dyDescent="0.2">
      <c r="B105" s="18"/>
      <c r="D105" s="1"/>
      <c r="F105" s="2" t="s">
        <v>170</v>
      </c>
      <c r="G105" s="63" t="s">
        <v>745</v>
      </c>
      <c r="H105" s="565" t="s">
        <v>757</v>
      </c>
      <c r="I105" s="567">
        <v>32</v>
      </c>
      <c r="J105" s="568">
        <v>2.5</v>
      </c>
    </row>
    <row r="106" spans="2:10" x14ac:dyDescent="0.2">
      <c r="B106" s="18"/>
      <c r="D106" s="1" t="s">
        <v>171</v>
      </c>
      <c r="G106" s="569"/>
      <c r="H106" s="565"/>
      <c r="I106" s="567" t="s">
        <v>719</v>
      </c>
      <c r="J106" s="568" t="s">
        <v>719</v>
      </c>
    </row>
    <row r="107" spans="2:10" ht="25.5" outlineLevel="1" x14ac:dyDescent="0.2">
      <c r="B107" s="18"/>
      <c r="F107" s="2" t="s">
        <v>172</v>
      </c>
      <c r="G107" s="63" t="s">
        <v>766</v>
      </c>
      <c r="H107" s="565" t="s">
        <v>767</v>
      </c>
      <c r="I107" s="567">
        <v>32</v>
      </c>
      <c r="J107" s="568">
        <v>2.5</v>
      </c>
    </row>
    <row r="108" spans="2:10" outlineLevel="1" x14ac:dyDescent="0.2">
      <c r="B108" s="18"/>
      <c r="F108" s="2" t="s">
        <v>174</v>
      </c>
      <c r="G108" s="63" t="s">
        <v>745</v>
      </c>
      <c r="H108" s="565" t="s">
        <v>757</v>
      </c>
      <c r="I108" s="567">
        <v>32</v>
      </c>
      <c r="J108" s="568">
        <v>2.5</v>
      </c>
    </row>
    <row r="109" spans="2:10" x14ac:dyDescent="0.2">
      <c r="B109" s="18"/>
      <c r="D109" s="1" t="s">
        <v>175</v>
      </c>
      <c r="G109" s="569"/>
      <c r="H109" s="565"/>
      <c r="I109" s="567" t="s">
        <v>719</v>
      </c>
      <c r="J109" s="568" t="s">
        <v>719</v>
      </c>
    </row>
    <row r="110" spans="2:10" ht="25.5" outlineLevel="1" x14ac:dyDescent="0.2">
      <c r="B110" s="18"/>
      <c r="F110" s="2" t="s">
        <v>176</v>
      </c>
      <c r="G110" s="569" t="s">
        <v>766</v>
      </c>
      <c r="H110" s="565" t="s">
        <v>767</v>
      </c>
      <c r="I110" s="567">
        <v>32</v>
      </c>
      <c r="J110" s="568">
        <v>2.5</v>
      </c>
    </row>
    <row r="111" spans="2:10" ht="51" outlineLevel="1" x14ac:dyDescent="0.2">
      <c r="B111" s="18"/>
      <c r="F111" s="2" t="s">
        <v>178</v>
      </c>
      <c r="G111" s="571" t="s">
        <v>770</v>
      </c>
      <c r="H111" s="565" t="s">
        <v>771</v>
      </c>
      <c r="I111" s="572">
        <v>33</v>
      </c>
      <c r="J111" s="568">
        <v>2.5</v>
      </c>
    </row>
    <row r="112" spans="2:10" outlineLevel="1" x14ac:dyDescent="0.2">
      <c r="B112" s="18"/>
      <c r="F112" s="2" t="s">
        <v>180</v>
      </c>
      <c r="G112" s="571" t="s">
        <v>749</v>
      </c>
      <c r="H112" s="565" t="s">
        <v>750</v>
      </c>
      <c r="I112" s="567">
        <v>25</v>
      </c>
      <c r="J112" s="568">
        <v>2.5</v>
      </c>
    </row>
    <row r="113" spans="2:23" ht="25.5" outlineLevel="1" x14ac:dyDescent="0.2">
      <c r="B113" s="18"/>
      <c r="F113" s="2" t="s">
        <v>182</v>
      </c>
      <c r="G113" s="67" t="s">
        <v>772</v>
      </c>
      <c r="H113" s="565" t="s">
        <v>773</v>
      </c>
      <c r="I113" s="567">
        <v>28</v>
      </c>
      <c r="J113" s="568">
        <v>2.5</v>
      </c>
    </row>
    <row r="114" spans="2:23" x14ac:dyDescent="0.2">
      <c r="B114" s="18"/>
      <c r="C114" s="1" t="s">
        <v>184</v>
      </c>
      <c r="G114" s="569"/>
      <c r="H114" s="565"/>
      <c r="I114" s="567" t="s">
        <v>719</v>
      </c>
      <c r="J114" s="568" t="s">
        <v>719</v>
      </c>
    </row>
    <row r="115" spans="2:23" ht="89.25" x14ac:dyDescent="0.2">
      <c r="B115" s="18"/>
      <c r="C115" s="1"/>
      <c r="D115" s="606" t="s">
        <v>32</v>
      </c>
      <c r="G115" s="569" t="s">
        <v>774</v>
      </c>
      <c r="H115" s="565" t="s">
        <v>775</v>
      </c>
      <c r="I115" s="567" t="s">
        <v>776</v>
      </c>
      <c r="J115" s="568">
        <v>2.6</v>
      </c>
      <c r="K115" s="573"/>
      <c r="L115" s="574"/>
      <c r="M115" s="574"/>
      <c r="N115" s="574"/>
      <c r="O115" s="574"/>
      <c r="P115" s="574"/>
      <c r="Q115" s="574"/>
      <c r="R115" s="574"/>
      <c r="S115" s="574"/>
      <c r="T115" s="574"/>
      <c r="U115" s="574"/>
      <c r="V115" s="574"/>
      <c r="W115" s="574"/>
    </row>
    <row r="116" spans="2:23" ht="89.25" x14ac:dyDescent="0.2">
      <c r="B116" s="18"/>
      <c r="C116" s="1"/>
      <c r="D116" s="2" t="s">
        <v>53</v>
      </c>
      <c r="G116" s="569" t="s">
        <v>774</v>
      </c>
      <c r="H116" s="565" t="s">
        <v>775</v>
      </c>
      <c r="I116" s="567" t="s">
        <v>776</v>
      </c>
      <c r="J116" s="568">
        <v>2.6</v>
      </c>
      <c r="K116" s="573"/>
      <c r="L116" s="574"/>
      <c r="M116" s="574"/>
      <c r="N116" s="574"/>
      <c r="O116" s="574"/>
      <c r="P116" s="574"/>
      <c r="Q116" s="574"/>
      <c r="R116" s="574"/>
      <c r="S116" s="574"/>
      <c r="T116" s="574"/>
      <c r="U116" s="574"/>
      <c r="V116" s="574"/>
      <c r="W116" s="574"/>
    </row>
    <row r="117" spans="2:23" ht="89.25" x14ac:dyDescent="0.2">
      <c r="B117" s="18"/>
      <c r="C117" s="1"/>
      <c r="D117" s="2" t="s">
        <v>69</v>
      </c>
      <c r="G117" s="569" t="s">
        <v>774</v>
      </c>
      <c r="H117" s="565" t="s">
        <v>775</v>
      </c>
      <c r="I117" s="567" t="s">
        <v>776</v>
      </c>
      <c r="J117" s="568">
        <v>2.6</v>
      </c>
      <c r="K117" s="573"/>
      <c r="L117" s="574"/>
      <c r="M117" s="574"/>
      <c r="N117" s="574"/>
      <c r="O117" s="574"/>
      <c r="P117" s="574"/>
      <c r="Q117" s="574"/>
      <c r="R117" s="574"/>
      <c r="S117" s="574"/>
      <c r="T117" s="574"/>
      <c r="U117" s="574"/>
      <c r="V117" s="574"/>
      <c r="W117" s="574"/>
    </row>
    <row r="118" spans="2:23" ht="89.25" x14ac:dyDescent="0.2">
      <c r="B118" s="18"/>
      <c r="C118" s="1"/>
      <c r="D118" s="2" t="s">
        <v>96</v>
      </c>
      <c r="G118" s="569" t="s">
        <v>774</v>
      </c>
      <c r="H118" s="565" t="s">
        <v>775</v>
      </c>
      <c r="I118" s="567" t="s">
        <v>776</v>
      </c>
      <c r="J118" s="568">
        <v>2.6</v>
      </c>
      <c r="K118" s="573"/>
      <c r="L118" s="574"/>
      <c r="M118" s="574"/>
      <c r="N118" s="574"/>
      <c r="O118" s="574"/>
      <c r="P118" s="574"/>
      <c r="Q118" s="574"/>
      <c r="R118" s="574"/>
      <c r="S118" s="574"/>
      <c r="T118" s="574"/>
      <c r="U118" s="574"/>
      <c r="V118" s="574"/>
      <c r="W118" s="574"/>
    </row>
    <row r="119" spans="2:23" ht="89.25" x14ac:dyDescent="0.2">
      <c r="B119" s="18"/>
      <c r="C119" s="1"/>
      <c r="D119" s="2" t="s">
        <v>109</v>
      </c>
      <c r="G119" s="569" t="s">
        <v>774</v>
      </c>
      <c r="H119" s="565" t="s">
        <v>775</v>
      </c>
      <c r="I119" s="567" t="s">
        <v>776</v>
      </c>
      <c r="J119" s="568">
        <v>2.6</v>
      </c>
      <c r="K119" s="573"/>
      <c r="L119" s="574"/>
      <c r="M119" s="574"/>
      <c r="N119" s="574"/>
      <c r="O119" s="574"/>
      <c r="P119" s="574"/>
      <c r="Q119" s="574"/>
      <c r="R119" s="574"/>
      <c r="S119" s="574"/>
      <c r="T119" s="574"/>
      <c r="U119" s="574"/>
      <c r="V119" s="574"/>
      <c r="W119" s="574"/>
    </row>
    <row r="120" spans="2:23" ht="89.25" x14ac:dyDescent="0.2">
      <c r="B120" s="18"/>
      <c r="C120" s="79"/>
      <c r="D120" s="2" t="s">
        <v>113</v>
      </c>
      <c r="G120" s="569" t="s">
        <v>774</v>
      </c>
      <c r="H120" s="565" t="s">
        <v>775</v>
      </c>
      <c r="I120" s="567" t="s">
        <v>776</v>
      </c>
      <c r="J120" s="568">
        <v>2.6</v>
      </c>
      <c r="K120" s="573"/>
      <c r="L120" s="574"/>
      <c r="M120" s="574"/>
      <c r="N120" s="574"/>
      <c r="O120" s="574"/>
      <c r="P120" s="574"/>
      <c r="Q120" s="574"/>
      <c r="R120" s="574"/>
      <c r="S120" s="574"/>
      <c r="T120" s="574"/>
      <c r="U120" s="574"/>
      <c r="V120" s="574"/>
      <c r="W120" s="574"/>
    </row>
    <row r="121" spans="2:23" x14ac:dyDescent="0.2">
      <c r="B121" s="18"/>
      <c r="C121" s="1" t="s">
        <v>191</v>
      </c>
      <c r="D121" s="1"/>
      <c r="G121" s="569"/>
      <c r="H121" s="565"/>
      <c r="I121" s="567" t="s">
        <v>719</v>
      </c>
      <c r="J121" s="568" t="s">
        <v>719</v>
      </c>
    </row>
    <row r="122" spans="2:23" x14ac:dyDescent="0.2">
      <c r="B122" s="18"/>
      <c r="D122" s="2" t="s">
        <v>191</v>
      </c>
      <c r="G122" s="569" t="s">
        <v>745</v>
      </c>
      <c r="H122" s="565" t="s">
        <v>757</v>
      </c>
      <c r="I122" s="567">
        <v>37</v>
      </c>
      <c r="J122" s="568">
        <v>2.7</v>
      </c>
    </row>
    <row r="123" spans="2:23" outlineLevel="1" x14ac:dyDescent="0.2">
      <c r="B123" s="18"/>
      <c r="D123" s="1"/>
      <c r="G123" s="569"/>
      <c r="H123" s="565"/>
      <c r="I123" s="567" t="s">
        <v>719</v>
      </c>
      <c r="J123" s="568" t="s">
        <v>719</v>
      </c>
    </row>
    <row r="124" spans="2:23" outlineLevel="1" x14ac:dyDescent="0.2">
      <c r="B124" s="18"/>
      <c r="C124" s="1" t="s">
        <v>193</v>
      </c>
      <c r="D124" s="1"/>
      <c r="G124" s="569"/>
      <c r="H124" s="565"/>
      <c r="I124" s="567" t="s">
        <v>719</v>
      </c>
      <c r="J124" s="568" t="s">
        <v>719</v>
      </c>
    </row>
    <row r="125" spans="2:23" outlineLevel="1" x14ac:dyDescent="0.2">
      <c r="B125" s="18"/>
      <c r="D125" s="1"/>
      <c r="F125" s="2" t="s">
        <v>194</v>
      </c>
      <c r="G125" s="569"/>
      <c r="H125" s="565"/>
      <c r="I125" s="567" t="s">
        <v>719</v>
      </c>
      <c r="J125" s="568" t="s">
        <v>719</v>
      </c>
    </row>
    <row r="126" spans="2:23" outlineLevel="1" x14ac:dyDescent="0.2">
      <c r="B126" s="18"/>
      <c r="D126" s="1"/>
      <c r="F126" s="2" t="s">
        <v>196</v>
      </c>
      <c r="G126" s="569"/>
      <c r="H126" s="565"/>
      <c r="I126" s="567" t="s">
        <v>719</v>
      </c>
      <c r="J126" s="568" t="s">
        <v>719</v>
      </c>
    </row>
    <row r="127" spans="2:23" outlineLevel="1" x14ac:dyDescent="0.2">
      <c r="B127" s="18"/>
      <c r="D127" s="1"/>
      <c r="F127" s="2" t="s">
        <v>197</v>
      </c>
      <c r="G127" s="569"/>
      <c r="H127" s="565"/>
      <c r="I127" s="567" t="s">
        <v>719</v>
      </c>
      <c r="J127" s="568" t="s">
        <v>719</v>
      </c>
    </row>
    <row r="128" spans="2:23" x14ac:dyDescent="0.2">
      <c r="B128" s="18"/>
      <c r="D128" s="1"/>
      <c r="G128" s="569"/>
      <c r="H128" s="565"/>
      <c r="I128" s="567" t="s">
        <v>719</v>
      </c>
      <c r="J128" s="568" t="s">
        <v>719</v>
      </c>
    </row>
    <row r="129" spans="2:10" ht="13.5" thickBot="1" x14ac:dyDescent="0.25">
      <c r="B129" s="28" t="s">
        <v>777</v>
      </c>
      <c r="C129" s="29"/>
      <c r="D129" s="29"/>
      <c r="E129" s="29"/>
      <c r="F129" s="29"/>
      <c r="G129" s="575"/>
      <c r="H129" s="576"/>
      <c r="I129" s="577" t="s">
        <v>719</v>
      </c>
      <c r="J129" s="578" t="s">
        <v>719</v>
      </c>
    </row>
    <row r="130" spans="2:10" ht="13.5" thickBot="1" x14ac:dyDescent="0.25">
      <c r="G130" s="579"/>
      <c r="H130" s="580"/>
      <c r="I130" s="562" t="s">
        <v>719</v>
      </c>
      <c r="J130" s="562" t="s">
        <v>719</v>
      </c>
    </row>
    <row r="131" spans="2:10" x14ac:dyDescent="0.2">
      <c r="B131" s="581" t="s">
        <v>199</v>
      </c>
      <c r="C131" s="582"/>
      <c r="D131" s="582"/>
      <c r="E131" s="582"/>
      <c r="F131" s="582"/>
      <c r="G131" s="583"/>
      <c r="H131" s="584"/>
      <c r="I131" s="585" t="s">
        <v>719</v>
      </c>
      <c r="J131" s="586" t="s">
        <v>719</v>
      </c>
    </row>
    <row r="132" spans="2:10" x14ac:dyDescent="0.2">
      <c r="B132" s="18"/>
      <c r="C132" s="1" t="s">
        <v>200</v>
      </c>
      <c r="D132" s="1"/>
      <c r="G132" s="569"/>
      <c r="H132" s="587"/>
      <c r="I132" s="567" t="s">
        <v>719</v>
      </c>
      <c r="J132" s="568" t="s">
        <v>719</v>
      </c>
    </row>
    <row r="133" spans="2:10" x14ac:dyDescent="0.2">
      <c r="B133" s="18"/>
      <c r="D133" s="1" t="s">
        <v>201</v>
      </c>
      <c r="G133" s="569"/>
      <c r="H133" s="587"/>
      <c r="I133" s="567" t="s">
        <v>719</v>
      </c>
      <c r="J133" s="568" t="s">
        <v>719</v>
      </c>
    </row>
    <row r="134" spans="2:10" s="146" customFormat="1" ht="25.5" outlineLevel="1" x14ac:dyDescent="0.2">
      <c r="B134" s="588"/>
      <c r="C134" s="10"/>
      <c r="D134" s="10"/>
      <c r="E134" s="10"/>
      <c r="F134" s="10" t="s">
        <v>202</v>
      </c>
      <c r="G134" s="569" t="s">
        <v>745</v>
      </c>
      <c r="H134" s="587" t="s">
        <v>778</v>
      </c>
      <c r="I134" s="567" t="s">
        <v>779</v>
      </c>
      <c r="J134" s="568" t="s">
        <v>780</v>
      </c>
    </row>
    <row r="135" spans="2:10" ht="25.5" outlineLevel="1" x14ac:dyDescent="0.2">
      <c r="B135" s="18"/>
      <c r="F135" s="10" t="s">
        <v>204</v>
      </c>
      <c r="G135" s="569" t="s">
        <v>745</v>
      </c>
      <c r="H135" s="587" t="s">
        <v>778</v>
      </c>
      <c r="I135" s="567" t="s">
        <v>779</v>
      </c>
      <c r="J135" s="568" t="s">
        <v>780</v>
      </c>
    </row>
    <row r="136" spans="2:10" ht="25.5" outlineLevel="1" x14ac:dyDescent="0.2">
      <c r="B136" s="18"/>
      <c r="F136" s="2" t="s">
        <v>205</v>
      </c>
      <c r="G136" s="63" t="s">
        <v>745</v>
      </c>
      <c r="H136" s="397" t="s">
        <v>778</v>
      </c>
      <c r="I136" s="567" t="s">
        <v>779</v>
      </c>
      <c r="J136" s="568" t="s">
        <v>780</v>
      </c>
    </row>
    <row r="137" spans="2:10" ht="24.75" customHeight="1" outlineLevel="1" x14ac:dyDescent="0.2">
      <c r="B137" s="18"/>
      <c r="F137" s="79" t="s">
        <v>781</v>
      </c>
      <c r="G137" s="63" t="s">
        <v>745</v>
      </c>
      <c r="H137" s="397" t="s">
        <v>778</v>
      </c>
      <c r="I137" s="567" t="s">
        <v>779</v>
      </c>
      <c r="J137" s="568" t="s">
        <v>780</v>
      </c>
    </row>
    <row r="138" spans="2:10" ht="25.5" outlineLevel="1" x14ac:dyDescent="0.2">
      <c r="B138" s="18"/>
      <c r="F138" s="2" t="s">
        <v>207</v>
      </c>
      <c r="G138" s="63" t="s">
        <v>745</v>
      </c>
      <c r="H138" s="397" t="s">
        <v>778</v>
      </c>
      <c r="I138" s="567" t="s">
        <v>779</v>
      </c>
      <c r="J138" s="568" t="s">
        <v>780</v>
      </c>
    </row>
    <row r="139" spans="2:10" ht="25.5" outlineLevel="1" x14ac:dyDescent="0.2">
      <c r="B139" s="18"/>
      <c r="F139" s="148" t="s">
        <v>208</v>
      </c>
      <c r="G139" s="63" t="s">
        <v>745</v>
      </c>
      <c r="H139" s="397" t="s">
        <v>778</v>
      </c>
      <c r="I139" s="567" t="s">
        <v>779</v>
      </c>
      <c r="J139" s="568" t="s">
        <v>780</v>
      </c>
    </row>
    <row r="140" spans="2:10" ht="25.5" outlineLevel="1" x14ac:dyDescent="0.2">
      <c r="B140" s="18"/>
      <c r="F140" s="148" t="s">
        <v>209</v>
      </c>
      <c r="G140" s="63" t="s">
        <v>745</v>
      </c>
      <c r="H140" s="397" t="s">
        <v>778</v>
      </c>
      <c r="I140" s="567" t="s">
        <v>779</v>
      </c>
      <c r="J140" s="568" t="s">
        <v>780</v>
      </c>
    </row>
    <row r="141" spans="2:10" x14ac:dyDescent="0.2">
      <c r="B141" s="18"/>
      <c r="D141" s="1" t="s">
        <v>210</v>
      </c>
      <c r="G141" s="569"/>
      <c r="H141" s="565"/>
      <c r="I141" s="567" t="s">
        <v>719</v>
      </c>
      <c r="J141" s="568" t="s">
        <v>719</v>
      </c>
    </row>
    <row r="142" spans="2:10" x14ac:dyDescent="0.2">
      <c r="B142" s="18"/>
      <c r="D142" s="1"/>
      <c r="E142" s="2" t="s">
        <v>211</v>
      </c>
      <c r="G142" s="569"/>
      <c r="H142" s="565"/>
      <c r="I142" s="567" t="s">
        <v>719</v>
      </c>
      <c r="J142" s="568" t="s">
        <v>719</v>
      </c>
    </row>
    <row r="143" spans="2:10" ht="51" outlineLevel="1" x14ac:dyDescent="0.2">
      <c r="B143" s="18"/>
      <c r="F143" s="2" t="s">
        <v>212</v>
      </c>
      <c r="G143" s="569" t="s">
        <v>782</v>
      </c>
      <c r="H143" s="565" t="s">
        <v>783</v>
      </c>
      <c r="I143" s="567" t="s">
        <v>784</v>
      </c>
      <c r="J143" s="568" t="s">
        <v>780</v>
      </c>
    </row>
    <row r="144" spans="2:10" ht="51" outlineLevel="1" x14ac:dyDescent="0.2">
      <c r="B144" s="18"/>
      <c r="F144" s="2" t="s">
        <v>214</v>
      </c>
      <c r="G144" s="63" t="s">
        <v>782</v>
      </c>
      <c r="H144" s="397" t="s">
        <v>783</v>
      </c>
      <c r="I144" s="7" t="s">
        <v>784</v>
      </c>
      <c r="J144" s="568" t="s">
        <v>780</v>
      </c>
    </row>
    <row r="145" spans="2:10" ht="51" outlineLevel="1" x14ac:dyDescent="0.2">
      <c r="B145" s="18"/>
      <c r="F145" s="2" t="s">
        <v>216</v>
      </c>
      <c r="G145" s="63" t="s">
        <v>782</v>
      </c>
      <c r="H145" s="397" t="s">
        <v>783</v>
      </c>
      <c r="I145" s="7" t="s">
        <v>784</v>
      </c>
      <c r="J145" s="568" t="s">
        <v>780</v>
      </c>
    </row>
    <row r="146" spans="2:10" ht="51" outlineLevel="1" x14ac:dyDescent="0.2">
      <c r="B146" s="18"/>
      <c r="F146" s="2" t="s">
        <v>218</v>
      </c>
      <c r="G146" s="63" t="s">
        <v>782</v>
      </c>
      <c r="H146" s="397" t="s">
        <v>783</v>
      </c>
      <c r="I146" s="7" t="s">
        <v>784</v>
      </c>
      <c r="J146" s="568" t="s">
        <v>780</v>
      </c>
    </row>
    <row r="147" spans="2:10" ht="51" outlineLevel="1" x14ac:dyDescent="0.2">
      <c r="B147" s="18"/>
      <c r="F147" s="2" t="s">
        <v>220</v>
      </c>
      <c r="G147" s="63" t="s">
        <v>782</v>
      </c>
      <c r="H147" s="397" t="s">
        <v>783</v>
      </c>
      <c r="I147" s="7" t="s">
        <v>784</v>
      </c>
      <c r="J147" s="568" t="s">
        <v>780</v>
      </c>
    </row>
    <row r="148" spans="2:10" ht="51" outlineLevel="1" x14ac:dyDescent="0.2">
      <c r="B148" s="18"/>
      <c r="F148" s="2" t="s">
        <v>691</v>
      </c>
      <c r="G148" s="63" t="s">
        <v>782</v>
      </c>
      <c r="H148" s="397" t="s">
        <v>783</v>
      </c>
      <c r="I148" s="7" t="s">
        <v>784</v>
      </c>
      <c r="J148" s="568" t="s">
        <v>780</v>
      </c>
    </row>
    <row r="149" spans="2:10" x14ac:dyDescent="0.2">
      <c r="B149" s="18"/>
      <c r="E149" s="2" t="s">
        <v>224</v>
      </c>
      <c r="G149" s="569"/>
      <c r="H149" s="565"/>
      <c r="I149" s="567" t="s">
        <v>719</v>
      </c>
      <c r="J149" s="568" t="s">
        <v>719</v>
      </c>
    </row>
    <row r="150" spans="2:10" ht="140.25" outlineLevel="1" x14ac:dyDescent="0.2">
      <c r="B150" s="18"/>
      <c r="F150" s="2" t="s">
        <v>225</v>
      </c>
      <c r="G150" s="63" t="s">
        <v>785</v>
      </c>
      <c r="H150" s="397" t="s">
        <v>786</v>
      </c>
      <c r="I150" s="567" t="s">
        <v>787</v>
      </c>
      <c r="J150" s="568" t="s">
        <v>780</v>
      </c>
    </row>
    <row r="151" spans="2:10" ht="140.25" outlineLevel="1" x14ac:dyDescent="0.2">
      <c r="B151" s="18"/>
      <c r="F151" s="2" t="s">
        <v>228</v>
      </c>
      <c r="G151" s="67" t="s">
        <v>785</v>
      </c>
      <c r="H151" s="398" t="s">
        <v>786</v>
      </c>
      <c r="I151" s="567" t="s">
        <v>787</v>
      </c>
      <c r="J151" s="568" t="s">
        <v>780</v>
      </c>
    </row>
    <row r="152" spans="2:10" ht="140.25" outlineLevel="1" x14ac:dyDescent="0.2">
      <c r="B152" s="18"/>
      <c r="F152" s="2" t="s">
        <v>230</v>
      </c>
      <c r="G152" s="67" t="s">
        <v>785</v>
      </c>
      <c r="H152" s="398" t="s">
        <v>786</v>
      </c>
      <c r="I152" s="567" t="s">
        <v>787</v>
      </c>
      <c r="J152" s="568" t="s">
        <v>780</v>
      </c>
    </row>
    <row r="153" spans="2:10" ht="140.25" outlineLevel="1" x14ac:dyDescent="0.2">
      <c r="B153" s="18"/>
      <c r="F153" s="2" t="s">
        <v>232</v>
      </c>
      <c r="G153" s="67" t="s">
        <v>785</v>
      </c>
      <c r="H153" s="398" t="s">
        <v>786</v>
      </c>
      <c r="I153" s="567" t="s">
        <v>787</v>
      </c>
      <c r="J153" s="568" t="s">
        <v>780</v>
      </c>
    </row>
    <row r="154" spans="2:10" ht="140.25" outlineLevel="1" x14ac:dyDescent="0.2">
      <c r="B154" s="18"/>
      <c r="F154" s="2" t="s">
        <v>234</v>
      </c>
      <c r="G154" s="63" t="s">
        <v>785</v>
      </c>
      <c r="H154" s="397" t="s">
        <v>786</v>
      </c>
      <c r="I154" s="567" t="s">
        <v>787</v>
      </c>
      <c r="J154" s="568" t="s">
        <v>780</v>
      </c>
    </row>
    <row r="155" spans="2:10" ht="140.25" outlineLevel="1" x14ac:dyDescent="0.2">
      <c r="B155" s="18"/>
      <c r="F155" s="2" t="s">
        <v>236</v>
      </c>
      <c r="G155" s="63" t="s">
        <v>785</v>
      </c>
      <c r="H155" s="397" t="s">
        <v>786</v>
      </c>
      <c r="I155" s="567" t="s">
        <v>787</v>
      </c>
      <c r="J155" s="568" t="s">
        <v>780</v>
      </c>
    </row>
    <row r="156" spans="2:10" x14ac:dyDescent="0.2">
      <c r="B156" s="18"/>
      <c r="E156" s="2" t="s">
        <v>238</v>
      </c>
      <c r="G156" s="63"/>
      <c r="H156" s="397"/>
      <c r="I156" s="7" t="s">
        <v>719</v>
      </c>
      <c r="J156" s="66" t="s">
        <v>719</v>
      </c>
    </row>
    <row r="157" spans="2:10" ht="140.25" outlineLevel="1" x14ac:dyDescent="0.2">
      <c r="B157" s="18"/>
      <c r="F157" s="2" t="s">
        <v>239</v>
      </c>
      <c r="G157" s="63" t="s">
        <v>785</v>
      </c>
      <c r="H157" s="397" t="s">
        <v>786</v>
      </c>
      <c r="I157" s="567" t="s">
        <v>787</v>
      </c>
      <c r="J157" s="568" t="s">
        <v>780</v>
      </c>
    </row>
    <row r="158" spans="2:10" ht="140.25" outlineLevel="1" x14ac:dyDescent="0.2">
      <c r="B158" s="18"/>
      <c r="F158" s="2" t="s">
        <v>241</v>
      </c>
      <c r="G158" s="63" t="s">
        <v>785</v>
      </c>
      <c r="H158" s="397" t="s">
        <v>786</v>
      </c>
      <c r="I158" s="567" t="s">
        <v>787</v>
      </c>
      <c r="J158" s="568" t="s">
        <v>780</v>
      </c>
    </row>
    <row r="159" spans="2:10" ht="140.25" outlineLevel="1" x14ac:dyDescent="0.2">
      <c r="B159" s="18"/>
      <c r="F159" s="2" t="s">
        <v>243</v>
      </c>
      <c r="G159" s="63" t="s">
        <v>785</v>
      </c>
      <c r="H159" s="397" t="s">
        <v>786</v>
      </c>
      <c r="I159" s="567" t="s">
        <v>787</v>
      </c>
      <c r="J159" s="568" t="s">
        <v>780</v>
      </c>
    </row>
    <row r="160" spans="2:10" ht="140.25" outlineLevel="1" x14ac:dyDescent="0.2">
      <c r="B160" s="18"/>
      <c r="F160" s="2" t="s">
        <v>245</v>
      </c>
      <c r="G160" s="63" t="s">
        <v>785</v>
      </c>
      <c r="H160" s="397" t="s">
        <v>786</v>
      </c>
      <c r="I160" s="567" t="s">
        <v>787</v>
      </c>
      <c r="J160" s="568" t="s">
        <v>780</v>
      </c>
    </row>
    <row r="161" spans="2:10" ht="140.25" outlineLevel="1" x14ac:dyDescent="0.2">
      <c r="B161" s="18"/>
      <c r="F161" s="2" t="s">
        <v>247</v>
      </c>
      <c r="G161" s="63" t="s">
        <v>785</v>
      </c>
      <c r="H161" s="397" t="s">
        <v>786</v>
      </c>
      <c r="I161" s="567" t="s">
        <v>787</v>
      </c>
      <c r="J161" s="568" t="s">
        <v>780</v>
      </c>
    </row>
    <row r="162" spans="2:10" ht="140.25" outlineLevel="1" x14ac:dyDescent="0.2">
      <c r="B162" s="18"/>
      <c r="F162" s="2" t="s">
        <v>249</v>
      </c>
      <c r="G162" s="63" t="s">
        <v>785</v>
      </c>
      <c r="H162" s="397" t="s">
        <v>786</v>
      </c>
      <c r="I162" s="567" t="s">
        <v>787</v>
      </c>
      <c r="J162" s="568" t="s">
        <v>780</v>
      </c>
    </row>
    <row r="163" spans="2:10" x14ac:dyDescent="0.2">
      <c r="B163" s="18"/>
      <c r="E163" s="2" t="s">
        <v>251</v>
      </c>
      <c r="G163" s="67"/>
      <c r="H163" s="398"/>
      <c r="I163" s="6" t="s">
        <v>719</v>
      </c>
      <c r="J163" s="66" t="s">
        <v>719</v>
      </c>
    </row>
    <row r="164" spans="2:10" ht="140.25" outlineLevel="1" x14ac:dyDescent="0.2">
      <c r="B164" s="18"/>
      <c r="F164" s="2" t="s">
        <v>252</v>
      </c>
      <c r="G164" s="63" t="s">
        <v>785</v>
      </c>
      <c r="H164" s="397" t="s">
        <v>786</v>
      </c>
      <c r="I164" s="567" t="s">
        <v>787</v>
      </c>
      <c r="J164" s="568" t="s">
        <v>780</v>
      </c>
    </row>
    <row r="165" spans="2:10" ht="140.25" outlineLevel="1" x14ac:dyDescent="0.2">
      <c r="B165" s="18"/>
      <c r="F165" s="2" t="s">
        <v>254</v>
      </c>
      <c r="G165" s="63" t="s">
        <v>785</v>
      </c>
      <c r="H165" s="397" t="s">
        <v>786</v>
      </c>
      <c r="I165" s="567" t="s">
        <v>787</v>
      </c>
      <c r="J165" s="568" t="s">
        <v>780</v>
      </c>
    </row>
    <row r="166" spans="2:10" ht="140.25" outlineLevel="1" x14ac:dyDescent="0.2">
      <c r="B166" s="18"/>
      <c r="F166" s="2" t="s">
        <v>256</v>
      </c>
      <c r="G166" s="63" t="s">
        <v>785</v>
      </c>
      <c r="H166" s="397" t="s">
        <v>786</v>
      </c>
      <c r="I166" s="567" t="s">
        <v>787</v>
      </c>
      <c r="J166" s="568" t="s">
        <v>780</v>
      </c>
    </row>
    <row r="167" spans="2:10" ht="140.25" outlineLevel="1" x14ac:dyDescent="0.2">
      <c r="B167" s="18"/>
      <c r="C167" s="1"/>
      <c r="D167" s="1"/>
      <c r="F167" s="2" t="s">
        <v>258</v>
      </c>
      <c r="G167" s="63" t="s">
        <v>785</v>
      </c>
      <c r="H167" s="397" t="s">
        <v>786</v>
      </c>
      <c r="I167" s="567" t="s">
        <v>787</v>
      </c>
      <c r="J167" s="568" t="s">
        <v>780</v>
      </c>
    </row>
    <row r="168" spans="2:10" ht="140.25" outlineLevel="1" x14ac:dyDescent="0.2">
      <c r="B168" s="18"/>
      <c r="F168" s="2" t="s">
        <v>260</v>
      </c>
      <c r="G168" s="63" t="s">
        <v>785</v>
      </c>
      <c r="H168" s="397" t="s">
        <v>786</v>
      </c>
      <c r="I168" s="567" t="s">
        <v>787</v>
      </c>
      <c r="J168" s="568" t="s">
        <v>780</v>
      </c>
    </row>
    <row r="169" spans="2:10" ht="140.25" outlineLevel="1" x14ac:dyDescent="0.2">
      <c r="B169" s="18"/>
      <c r="F169" s="2" t="s">
        <v>262</v>
      </c>
      <c r="G169" s="63" t="s">
        <v>785</v>
      </c>
      <c r="H169" s="397" t="s">
        <v>786</v>
      </c>
      <c r="I169" s="567" t="s">
        <v>787</v>
      </c>
      <c r="J169" s="568" t="s">
        <v>780</v>
      </c>
    </row>
    <row r="170" spans="2:10" x14ac:dyDescent="0.2">
      <c r="B170" s="18"/>
      <c r="E170" s="2" t="s">
        <v>264</v>
      </c>
      <c r="G170" s="63"/>
      <c r="H170" s="397"/>
      <c r="I170" s="7" t="s">
        <v>719</v>
      </c>
      <c r="J170" s="66" t="s">
        <v>719</v>
      </c>
    </row>
    <row r="171" spans="2:10" ht="140.25" outlineLevel="1" x14ac:dyDescent="0.2">
      <c r="B171" s="18"/>
      <c r="F171" s="2" t="s">
        <v>265</v>
      </c>
      <c r="G171" s="63" t="s">
        <v>785</v>
      </c>
      <c r="H171" s="397" t="s">
        <v>786</v>
      </c>
      <c r="I171" s="567" t="s">
        <v>787</v>
      </c>
      <c r="J171" s="568" t="s">
        <v>780</v>
      </c>
    </row>
    <row r="172" spans="2:10" ht="140.25" outlineLevel="1" x14ac:dyDescent="0.2">
      <c r="B172" s="18"/>
      <c r="F172" s="2" t="s">
        <v>267</v>
      </c>
      <c r="G172" s="63" t="s">
        <v>785</v>
      </c>
      <c r="H172" s="397" t="s">
        <v>786</v>
      </c>
      <c r="I172" s="567" t="s">
        <v>787</v>
      </c>
      <c r="J172" s="568" t="s">
        <v>780</v>
      </c>
    </row>
    <row r="173" spans="2:10" ht="140.25" outlineLevel="1" x14ac:dyDescent="0.2">
      <c r="B173" s="18"/>
      <c r="F173" s="2" t="s">
        <v>269</v>
      </c>
      <c r="G173" s="63" t="s">
        <v>785</v>
      </c>
      <c r="H173" s="397" t="s">
        <v>786</v>
      </c>
      <c r="I173" s="567" t="s">
        <v>787</v>
      </c>
      <c r="J173" s="568" t="s">
        <v>780</v>
      </c>
    </row>
    <row r="174" spans="2:10" ht="140.25" outlineLevel="1" x14ac:dyDescent="0.2">
      <c r="B174" s="18"/>
      <c r="F174" s="2" t="s">
        <v>271</v>
      </c>
      <c r="G174" s="63" t="s">
        <v>785</v>
      </c>
      <c r="H174" s="397" t="s">
        <v>786</v>
      </c>
      <c r="I174" s="567" t="s">
        <v>787</v>
      </c>
      <c r="J174" s="568" t="s">
        <v>780</v>
      </c>
    </row>
    <row r="175" spans="2:10" ht="140.25" outlineLevel="1" x14ac:dyDescent="0.2">
      <c r="B175" s="18"/>
      <c r="F175" s="2" t="s">
        <v>273</v>
      </c>
      <c r="G175" s="63" t="s">
        <v>785</v>
      </c>
      <c r="H175" s="397" t="s">
        <v>786</v>
      </c>
      <c r="I175" s="567" t="s">
        <v>787</v>
      </c>
      <c r="J175" s="568" t="s">
        <v>780</v>
      </c>
    </row>
    <row r="176" spans="2:10" ht="140.25" outlineLevel="1" x14ac:dyDescent="0.2">
      <c r="B176" s="18"/>
      <c r="F176" s="2" t="s">
        <v>275</v>
      </c>
      <c r="G176" s="63" t="s">
        <v>785</v>
      </c>
      <c r="H176" s="397" t="s">
        <v>786</v>
      </c>
      <c r="I176" s="567" t="s">
        <v>787</v>
      </c>
      <c r="J176" s="568" t="s">
        <v>780</v>
      </c>
    </row>
    <row r="177" spans="2:10" x14ac:dyDescent="0.2">
      <c r="B177" s="18"/>
      <c r="E177" s="2" t="s">
        <v>277</v>
      </c>
      <c r="G177" s="569"/>
      <c r="H177" s="565"/>
      <c r="I177" s="567" t="s">
        <v>719</v>
      </c>
      <c r="J177" s="568" t="s">
        <v>719</v>
      </c>
    </row>
    <row r="178" spans="2:10" ht="140.25" outlineLevel="1" x14ac:dyDescent="0.2">
      <c r="B178" s="18"/>
      <c r="F178" s="2" t="s">
        <v>278</v>
      </c>
      <c r="G178" s="63" t="s">
        <v>785</v>
      </c>
      <c r="H178" s="397" t="s">
        <v>786</v>
      </c>
      <c r="I178" s="567" t="s">
        <v>787</v>
      </c>
      <c r="J178" s="568" t="s">
        <v>780</v>
      </c>
    </row>
    <row r="179" spans="2:10" ht="140.25" outlineLevel="1" x14ac:dyDescent="0.2">
      <c r="B179" s="18"/>
      <c r="F179" s="2" t="s">
        <v>280</v>
      </c>
      <c r="G179" s="63" t="s">
        <v>785</v>
      </c>
      <c r="H179" s="397" t="s">
        <v>786</v>
      </c>
      <c r="I179" s="567" t="s">
        <v>787</v>
      </c>
      <c r="J179" s="568" t="s">
        <v>780</v>
      </c>
    </row>
    <row r="180" spans="2:10" ht="140.25" outlineLevel="1" x14ac:dyDescent="0.2">
      <c r="B180" s="18"/>
      <c r="F180" s="2" t="s">
        <v>282</v>
      </c>
      <c r="G180" s="63" t="s">
        <v>785</v>
      </c>
      <c r="H180" s="397" t="s">
        <v>786</v>
      </c>
      <c r="I180" s="567" t="s">
        <v>787</v>
      </c>
      <c r="J180" s="568" t="s">
        <v>780</v>
      </c>
    </row>
    <row r="181" spans="2:10" ht="140.25" outlineLevel="1" x14ac:dyDescent="0.2">
      <c r="B181" s="18"/>
      <c r="F181" s="2" t="s">
        <v>284</v>
      </c>
      <c r="G181" s="63" t="s">
        <v>785</v>
      </c>
      <c r="H181" s="397" t="s">
        <v>786</v>
      </c>
      <c r="I181" s="567" t="s">
        <v>787</v>
      </c>
      <c r="J181" s="568" t="s">
        <v>780</v>
      </c>
    </row>
    <row r="182" spans="2:10" ht="140.25" outlineLevel="1" x14ac:dyDescent="0.2">
      <c r="B182" s="18"/>
      <c r="F182" s="2" t="s">
        <v>286</v>
      </c>
      <c r="G182" s="63" t="s">
        <v>785</v>
      </c>
      <c r="H182" s="397" t="s">
        <v>786</v>
      </c>
      <c r="I182" s="567" t="s">
        <v>787</v>
      </c>
      <c r="J182" s="568" t="s">
        <v>780</v>
      </c>
    </row>
    <row r="183" spans="2:10" ht="140.25" outlineLevel="1" x14ac:dyDescent="0.2">
      <c r="B183" s="18"/>
      <c r="F183" s="2" t="s">
        <v>288</v>
      </c>
      <c r="G183" s="63" t="s">
        <v>785</v>
      </c>
      <c r="H183" s="397" t="s">
        <v>786</v>
      </c>
      <c r="I183" s="567" t="s">
        <v>787</v>
      </c>
      <c r="J183" s="568" t="s">
        <v>780</v>
      </c>
    </row>
    <row r="184" spans="2:10" x14ac:dyDescent="0.2">
      <c r="B184" s="18"/>
      <c r="E184" s="1" t="s">
        <v>290</v>
      </c>
      <c r="G184" s="63"/>
      <c r="H184" s="397"/>
      <c r="I184" s="7" t="s">
        <v>719</v>
      </c>
      <c r="J184" s="66" t="s">
        <v>719</v>
      </c>
    </row>
    <row r="185" spans="2:10" ht="140.25" outlineLevel="1" x14ac:dyDescent="0.2">
      <c r="B185" s="18"/>
      <c r="F185" s="2" t="s">
        <v>291</v>
      </c>
      <c r="G185" s="63" t="s">
        <v>785</v>
      </c>
      <c r="H185" s="397" t="s">
        <v>786</v>
      </c>
      <c r="I185" s="567" t="s">
        <v>787</v>
      </c>
      <c r="J185" s="568" t="s">
        <v>780</v>
      </c>
    </row>
    <row r="186" spans="2:10" ht="140.25" outlineLevel="1" x14ac:dyDescent="0.2">
      <c r="B186" s="18"/>
      <c r="F186" s="2" t="s">
        <v>293</v>
      </c>
      <c r="G186" s="63" t="s">
        <v>785</v>
      </c>
      <c r="H186" s="397" t="s">
        <v>786</v>
      </c>
      <c r="I186" s="567" t="s">
        <v>787</v>
      </c>
      <c r="J186" s="568" t="s">
        <v>780</v>
      </c>
    </row>
    <row r="187" spans="2:10" ht="140.25" outlineLevel="1" x14ac:dyDescent="0.2">
      <c r="B187" s="18"/>
      <c r="F187" s="2" t="s">
        <v>295</v>
      </c>
      <c r="G187" s="63" t="s">
        <v>785</v>
      </c>
      <c r="H187" s="397" t="s">
        <v>786</v>
      </c>
      <c r="I187" s="567" t="s">
        <v>787</v>
      </c>
      <c r="J187" s="568" t="s">
        <v>780</v>
      </c>
    </row>
    <row r="188" spans="2:10" ht="140.25" outlineLevel="1" x14ac:dyDescent="0.2">
      <c r="B188" s="18"/>
      <c r="F188" s="2" t="s">
        <v>297</v>
      </c>
      <c r="G188" s="63" t="s">
        <v>785</v>
      </c>
      <c r="H188" s="397" t="s">
        <v>786</v>
      </c>
      <c r="I188" s="567" t="s">
        <v>787</v>
      </c>
      <c r="J188" s="568" t="s">
        <v>780</v>
      </c>
    </row>
    <row r="189" spans="2:10" ht="140.25" outlineLevel="1" x14ac:dyDescent="0.2">
      <c r="B189" s="18"/>
      <c r="F189" s="2" t="s">
        <v>299</v>
      </c>
      <c r="G189" s="63" t="s">
        <v>785</v>
      </c>
      <c r="H189" s="397" t="s">
        <v>786</v>
      </c>
      <c r="I189" s="567" t="s">
        <v>787</v>
      </c>
      <c r="J189" s="568" t="s">
        <v>780</v>
      </c>
    </row>
    <row r="190" spans="2:10" ht="140.25" outlineLevel="1" x14ac:dyDescent="0.2">
      <c r="B190" s="18"/>
      <c r="F190" s="2" t="s">
        <v>301</v>
      </c>
      <c r="G190" s="63" t="s">
        <v>785</v>
      </c>
      <c r="H190" s="397" t="s">
        <v>786</v>
      </c>
      <c r="I190" s="567" t="s">
        <v>787</v>
      </c>
      <c r="J190" s="568" t="s">
        <v>780</v>
      </c>
    </row>
    <row r="191" spans="2:10" x14ac:dyDescent="0.2">
      <c r="B191" s="18"/>
      <c r="D191" s="1" t="s">
        <v>303</v>
      </c>
      <c r="G191" s="67"/>
      <c r="H191" s="398"/>
      <c r="I191" s="6" t="s">
        <v>719</v>
      </c>
      <c r="J191" s="66" t="s">
        <v>719</v>
      </c>
    </row>
    <row r="192" spans="2:10" outlineLevel="1" x14ac:dyDescent="0.2">
      <c r="B192" s="18"/>
      <c r="D192" s="1"/>
      <c r="F192" s="2" t="s">
        <v>304</v>
      </c>
      <c r="G192" s="67" t="s">
        <v>788</v>
      </c>
      <c r="H192" s="398" t="s">
        <v>789</v>
      </c>
      <c r="I192" s="6">
        <v>62</v>
      </c>
      <c r="J192" s="568" t="s">
        <v>780</v>
      </c>
    </row>
    <row r="193" spans="2:10" outlineLevel="1" x14ac:dyDescent="0.2">
      <c r="B193" s="18"/>
      <c r="D193" s="1"/>
      <c r="F193" s="2" t="s">
        <v>306</v>
      </c>
      <c r="G193" s="67" t="s">
        <v>790</v>
      </c>
      <c r="H193" s="398" t="s">
        <v>791</v>
      </c>
      <c r="I193" s="6">
        <v>62</v>
      </c>
      <c r="J193" s="568" t="s">
        <v>780</v>
      </c>
    </row>
    <row r="194" spans="2:10" x14ac:dyDescent="0.2">
      <c r="B194" s="18"/>
      <c r="D194" s="1" t="s">
        <v>308</v>
      </c>
      <c r="G194" s="569"/>
      <c r="H194" s="565"/>
      <c r="I194" s="567" t="s">
        <v>719</v>
      </c>
      <c r="J194" s="568" t="s">
        <v>719</v>
      </c>
    </row>
    <row r="195" spans="2:10" x14ac:dyDescent="0.2">
      <c r="B195" s="18"/>
      <c r="D195" s="1"/>
      <c r="E195" s="2" t="s">
        <v>309</v>
      </c>
      <c r="G195" s="63"/>
      <c r="H195" s="397"/>
      <c r="I195" s="7" t="s">
        <v>719</v>
      </c>
      <c r="J195" s="66" t="s">
        <v>719</v>
      </c>
    </row>
    <row r="196" spans="2:10" ht="25.5" outlineLevel="1" x14ac:dyDescent="0.2">
      <c r="B196" s="18"/>
      <c r="F196" s="2" t="s">
        <v>310</v>
      </c>
      <c r="G196" s="569" t="s">
        <v>745</v>
      </c>
      <c r="H196" s="565" t="s">
        <v>778</v>
      </c>
      <c r="I196" s="567" t="s">
        <v>779</v>
      </c>
      <c r="J196" s="568" t="s">
        <v>780</v>
      </c>
    </row>
    <row r="197" spans="2:10" ht="25.5" outlineLevel="1" x14ac:dyDescent="0.2">
      <c r="B197" s="18"/>
      <c r="F197" s="2" t="s">
        <v>311</v>
      </c>
      <c r="G197" s="569" t="s">
        <v>745</v>
      </c>
      <c r="H197" s="565" t="s">
        <v>778</v>
      </c>
      <c r="I197" s="567" t="s">
        <v>779</v>
      </c>
      <c r="J197" s="568" t="s">
        <v>780</v>
      </c>
    </row>
    <row r="198" spans="2:10" ht="25.5" outlineLevel="1" x14ac:dyDescent="0.2">
      <c r="B198" s="18"/>
      <c r="F198" s="2" t="s">
        <v>312</v>
      </c>
      <c r="G198" s="569" t="s">
        <v>745</v>
      </c>
      <c r="H198" s="565" t="s">
        <v>778</v>
      </c>
      <c r="I198" s="567" t="s">
        <v>779</v>
      </c>
      <c r="J198" s="568" t="s">
        <v>780</v>
      </c>
    </row>
    <row r="199" spans="2:10" x14ac:dyDescent="0.2">
      <c r="B199" s="18"/>
      <c r="D199" s="1"/>
      <c r="E199" s="2" t="s">
        <v>313</v>
      </c>
      <c r="G199" s="569"/>
      <c r="H199" s="565"/>
      <c r="I199" s="567" t="s">
        <v>719</v>
      </c>
      <c r="J199" s="568" t="s">
        <v>719</v>
      </c>
    </row>
    <row r="200" spans="2:10" ht="25.5" outlineLevel="1" x14ac:dyDescent="0.2">
      <c r="B200" s="18"/>
      <c r="F200" s="2" t="s">
        <v>314</v>
      </c>
      <c r="G200" s="569" t="s">
        <v>745</v>
      </c>
      <c r="H200" s="565" t="s">
        <v>778</v>
      </c>
      <c r="I200" s="567" t="s">
        <v>779</v>
      </c>
      <c r="J200" s="568" t="s">
        <v>780</v>
      </c>
    </row>
    <row r="201" spans="2:10" ht="25.5" outlineLevel="1" x14ac:dyDescent="0.2">
      <c r="B201" s="18"/>
      <c r="F201" s="2" t="s">
        <v>315</v>
      </c>
      <c r="G201" s="569" t="s">
        <v>745</v>
      </c>
      <c r="H201" s="565" t="s">
        <v>778</v>
      </c>
      <c r="I201" s="567" t="s">
        <v>779</v>
      </c>
      <c r="J201" s="568" t="s">
        <v>780</v>
      </c>
    </row>
    <row r="202" spans="2:10" ht="25.5" outlineLevel="1" x14ac:dyDescent="0.2">
      <c r="B202" s="18"/>
      <c r="F202" s="2" t="s">
        <v>316</v>
      </c>
      <c r="G202" s="569" t="s">
        <v>745</v>
      </c>
      <c r="H202" s="565" t="s">
        <v>778</v>
      </c>
      <c r="I202" s="567" t="s">
        <v>779</v>
      </c>
      <c r="J202" s="568" t="s">
        <v>780</v>
      </c>
    </row>
    <row r="203" spans="2:10" ht="25.5" outlineLevel="1" x14ac:dyDescent="0.2">
      <c r="B203" s="18"/>
      <c r="F203" s="2" t="s">
        <v>317</v>
      </c>
      <c r="G203" s="569" t="s">
        <v>745</v>
      </c>
      <c r="H203" s="565" t="s">
        <v>778</v>
      </c>
      <c r="I203" s="567" t="s">
        <v>779</v>
      </c>
      <c r="J203" s="568" t="s">
        <v>780</v>
      </c>
    </row>
    <row r="204" spans="2:10" outlineLevel="1" x14ac:dyDescent="0.2">
      <c r="B204" s="18"/>
      <c r="E204" s="2" t="s">
        <v>318</v>
      </c>
      <c r="G204" s="569"/>
      <c r="H204" s="565"/>
      <c r="I204" s="567" t="s">
        <v>719</v>
      </c>
      <c r="J204" s="568" t="s">
        <v>719</v>
      </c>
    </row>
    <row r="205" spans="2:10" outlineLevel="1" x14ac:dyDescent="0.2">
      <c r="B205" s="18"/>
      <c r="F205" s="2" t="s">
        <v>319</v>
      </c>
      <c r="G205" s="67" t="s">
        <v>788</v>
      </c>
      <c r="H205" s="397" t="s">
        <v>789</v>
      </c>
      <c r="I205" s="567" t="s">
        <v>779</v>
      </c>
      <c r="J205" s="568" t="s">
        <v>780</v>
      </c>
    </row>
    <row r="206" spans="2:10" outlineLevel="1" x14ac:dyDescent="0.2">
      <c r="B206" s="18"/>
      <c r="E206" s="2" t="s">
        <v>321</v>
      </c>
      <c r="G206" s="569"/>
      <c r="H206" s="565"/>
      <c r="I206" s="567" t="s">
        <v>719</v>
      </c>
      <c r="J206" s="568" t="s">
        <v>719</v>
      </c>
    </row>
    <row r="207" spans="2:10" ht="25.5" outlineLevel="1" x14ac:dyDescent="0.2">
      <c r="B207" s="18"/>
      <c r="F207" s="2" t="s">
        <v>322</v>
      </c>
      <c r="G207" s="67" t="s">
        <v>788</v>
      </c>
      <c r="H207" s="397" t="s">
        <v>778</v>
      </c>
      <c r="I207" s="567" t="s">
        <v>779</v>
      </c>
      <c r="J207" s="568" t="s">
        <v>780</v>
      </c>
    </row>
    <row r="208" spans="2:10" ht="25.5" outlineLevel="1" x14ac:dyDescent="0.2">
      <c r="B208" s="18"/>
      <c r="F208" s="2" t="s">
        <v>324</v>
      </c>
      <c r="G208" s="67" t="s">
        <v>788</v>
      </c>
      <c r="H208" s="397" t="s">
        <v>778</v>
      </c>
      <c r="I208" s="567" t="s">
        <v>779</v>
      </c>
      <c r="J208" s="568" t="s">
        <v>780</v>
      </c>
    </row>
    <row r="209" spans="2:10" outlineLevel="1" x14ac:dyDescent="0.2">
      <c r="B209" s="18"/>
      <c r="F209" s="2" t="s">
        <v>326</v>
      </c>
      <c r="G209" s="67" t="s">
        <v>788</v>
      </c>
      <c r="H209" s="397" t="s">
        <v>789</v>
      </c>
      <c r="I209" s="567" t="s">
        <v>779</v>
      </c>
      <c r="J209" s="568" t="s">
        <v>780</v>
      </c>
    </row>
    <row r="210" spans="2:10" x14ac:dyDescent="0.2">
      <c r="B210" s="18"/>
      <c r="E210" s="2" t="s">
        <v>328</v>
      </c>
      <c r="G210" s="63"/>
      <c r="H210" s="397"/>
      <c r="I210" s="7" t="s">
        <v>719</v>
      </c>
      <c r="J210" s="66" t="s">
        <v>719</v>
      </c>
    </row>
    <row r="211" spans="2:10" ht="25.5" outlineLevel="1" x14ac:dyDescent="0.2">
      <c r="B211" s="18"/>
      <c r="F211" s="2" t="s">
        <v>329</v>
      </c>
      <c r="G211" s="67" t="s">
        <v>788</v>
      </c>
      <c r="H211" s="397" t="s">
        <v>778</v>
      </c>
      <c r="I211" s="567" t="s">
        <v>779</v>
      </c>
      <c r="J211" s="568" t="s">
        <v>780</v>
      </c>
    </row>
    <row r="212" spans="2:10" ht="25.5" outlineLevel="1" x14ac:dyDescent="0.2">
      <c r="B212" s="18"/>
      <c r="F212" s="2" t="s">
        <v>331</v>
      </c>
      <c r="G212" s="63" t="s">
        <v>788</v>
      </c>
      <c r="H212" s="397" t="s">
        <v>778</v>
      </c>
      <c r="I212" s="567" t="s">
        <v>779</v>
      </c>
      <c r="J212" s="568" t="s">
        <v>780</v>
      </c>
    </row>
    <row r="213" spans="2:10" outlineLevel="1" x14ac:dyDescent="0.2">
      <c r="B213" s="18"/>
      <c r="F213" s="2" t="s">
        <v>333</v>
      </c>
      <c r="G213" s="63" t="s">
        <v>788</v>
      </c>
      <c r="H213" s="397" t="s">
        <v>789</v>
      </c>
      <c r="I213" s="567" t="s">
        <v>779</v>
      </c>
      <c r="J213" s="568" t="s">
        <v>780</v>
      </c>
    </row>
    <row r="214" spans="2:10" x14ac:dyDescent="0.2">
      <c r="B214" s="18"/>
      <c r="D214" s="1" t="s">
        <v>335</v>
      </c>
      <c r="G214" s="569"/>
      <c r="H214" s="565"/>
      <c r="I214" s="567" t="s">
        <v>719</v>
      </c>
      <c r="J214" s="568" t="s">
        <v>719</v>
      </c>
    </row>
    <row r="215" spans="2:10" x14ac:dyDescent="0.2">
      <c r="B215" s="18"/>
      <c r="C215" s="1"/>
      <c r="D215" s="1"/>
      <c r="E215" s="2" t="s">
        <v>336</v>
      </c>
      <c r="G215" s="63"/>
      <c r="H215" s="397"/>
      <c r="I215" s="7" t="s">
        <v>719</v>
      </c>
      <c r="J215" s="66" t="s">
        <v>719</v>
      </c>
    </row>
    <row r="216" spans="2:10" ht="38.25" outlineLevel="1" x14ac:dyDescent="0.2">
      <c r="B216" s="18"/>
      <c r="C216" s="1"/>
      <c r="D216" s="1"/>
      <c r="F216" s="2" t="s">
        <v>337</v>
      </c>
      <c r="G216" s="63" t="s">
        <v>792</v>
      </c>
      <c r="H216" s="397" t="s">
        <v>793</v>
      </c>
      <c r="I216" s="7">
        <v>45</v>
      </c>
      <c r="J216" s="66">
        <v>3.5</v>
      </c>
    </row>
    <row r="217" spans="2:10" ht="25.5" outlineLevel="1" x14ac:dyDescent="0.2">
      <c r="B217" s="18"/>
      <c r="C217" s="1"/>
      <c r="D217" s="1"/>
      <c r="F217" s="2" t="s">
        <v>339</v>
      </c>
      <c r="G217" s="63" t="s">
        <v>794</v>
      </c>
      <c r="H217" s="397" t="s">
        <v>793</v>
      </c>
      <c r="I217" s="7">
        <v>45</v>
      </c>
      <c r="J217" s="66">
        <v>3.5</v>
      </c>
    </row>
    <row r="218" spans="2:10" ht="25.5" outlineLevel="1" x14ac:dyDescent="0.2">
      <c r="B218" s="18"/>
      <c r="C218" s="1"/>
      <c r="D218" s="1"/>
      <c r="F218" s="2" t="s">
        <v>341</v>
      </c>
      <c r="G218" s="63" t="s">
        <v>794</v>
      </c>
      <c r="H218" s="397" t="s">
        <v>793</v>
      </c>
      <c r="I218" s="7">
        <v>45</v>
      </c>
      <c r="J218" s="66">
        <v>3.5</v>
      </c>
    </row>
    <row r="219" spans="2:10" x14ac:dyDescent="0.2">
      <c r="B219" s="18"/>
      <c r="C219" s="1"/>
      <c r="D219" s="1"/>
      <c r="E219" s="2" t="s">
        <v>343</v>
      </c>
      <c r="G219" s="63"/>
      <c r="H219" s="397"/>
      <c r="I219" s="7" t="s">
        <v>719</v>
      </c>
      <c r="J219" s="66" t="s">
        <v>719</v>
      </c>
    </row>
    <row r="220" spans="2:10" ht="51" outlineLevel="1" x14ac:dyDescent="0.2">
      <c r="B220" s="18"/>
      <c r="D220" s="1"/>
      <c r="F220" s="2" t="s">
        <v>344</v>
      </c>
      <c r="G220" s="569" t="s">
        <v>795</v>
      </c>
      <c r="H220" s="565" t="s">
        <v>796</v>
      </c>
      <c r="I220" s="567">
        <v>42</v>
      </c>
      <c r="J220" s="568" t="s">
        <v>797</v>
      </c>
    </row>
    <row r="221" spans="2:10" outlineLevel="1" x14ac:dyDescent="0.2">
      <c r="B221" s="18"/>
      <c r="D221" s="1"/>
      <c r="F221" s="2" t="s">
        <v>346</v>
      </c>
      <c r="G221" s="569" t="s">
        <v>788</v>
      </c>
      <c r="H221" s="565" t="s">
        <v>789</v>
      </c>
      <c r="I221" s="567">
        <v>41</v>
      </c>
      <c r="J221" s="568">
        <v>3.5</v>
      </c>
    </row>
    <row r="222" spans="2:10" x14ac:dyDescent="0.2">
      <c r="B222" s="18"/>
      <c r="C222" s="1" t="s">
        <v>348</v>
      </c>
      <c r="G222" s="63"/>
      <c r="H222" s="397"/>
      <c r="I222" s="7" t="s">
        <v>719</v>
      </c>
      <c r="J222" s="66" t="s">
        <v>719</v>
      </c>
    </row>
    <row r="223" spans="2:10" x14ac:dyDescent="0.2">
      <c r="B223" s="18"/>
      <c r="C223" s="1"/>
      <c r="D223" s="1" t="s">
        <v>349</v>
      </c>
      <c r="G223" s="63"/>
      <c r="H223" s="397"/>
      <c r="I223" s="7" t="s">
        <v>719</v>
      </c>
      <c r="J223" s="66" t="s">
        <v>719</v>
      </c>
    </row>
    <row r="224" spans="2:10" outlineLevel="1" x14ac:dyDescent="0.2">
      <c r="B224" s="18"/>
      <c r="D224" s="1"/>
      <c r="F224" s="2" t="s">
        <v>350</v>
      </c>
      <c r="G224" s="63" t="s">
        <v>798</v>
      </c>
      <c r="H224" s="400" t="s">
        <v>789</v>
      </c>
      <c r="I224" s="7">
        <v>45</v>
      </c>
      <c r="J224" s="568">
        <v>3.6</v>
      </c>
    </row>
    <row r="225" spans="2:23" outlineLevel="1" x14ac:dyDescent="0.2">
      <c r="B225" s="18"/>
      <c r="F225" s="2" t="s">
        <v>352</v>
      </c>
      <c r="G225" s="399" t="s">
        <v>788</v>
      </c>
      <c r="H225" s="400" t="s">
        <v>789</v>
      </c>
      <c r="I225" s="401">
        <v>41</v>
      </c>
      <c r="J225" s="66">
        <v>3.6</v>
      </c>
    </row>
    <row r="226" spans="2:23" outlineLevel="1" x14ac:dyDescent="0.2">
      <c r="B226" s="18"/>
      <c r="F226" s="2" t="s">
        <v>354</v>
      </c>
      <c r="G226" s="63" t="s">
        <v>788</v>
      </c>
      <c r="H226" s="397" t="s">
        <v>789</v>
      </c>
      <c r="I226" s="7">
        <v>41</v>
      </c>
      <c r="J226" s="66">
        <v>3.6</v>
      </c>
    </row>
    <row r="227" spans="2:23" ht="51" outlineLevel="1" x14ac:dyDescent="0.2">
      <c r="B227" s="18"/>
      <c r="F227" s="2" t="s">
        <v>356</v>
      </c>
      <c r="G227" s="63" t="s">
        <v>799</v>
      </c>
      <c r="H227" s="397" t="s">
        <v>800</v>
      </c>
      <c r="I227" s="7">
        <v>41</v>
      </c>
      <c r="J227" s="66">
        <v>3.6</v>
      </c>
    </row>
    <row r="228" spans="2:23" outlineLevel="1" x14ac:dyDescent="0.2">
      <c r="B228" s="18"/>
      <c r="F228" s="2" t="s">
        <v>358</v>
      </c>
      <c r="G228" s="63" t="s">
        <v>788</v>
      </c>
      <c r="H228" s="397" t="s">
        <v>789</v>
      </c>
      <c r="I228" s="7">
        <v>41</v>
      </c>
      <c r="J228" s="66">
        <v>3.6</v>
      </c>
    </row>
    <row r="229" spans="2:23" outlineLevel="1" x14ac:dyDescent="0.2">
      <c r="B229" s="18"/>
      <c r="F229" s="2" t="s">
        <v>360</v>
      </c>
      <c r="G229" s="63" t="s">
        <v>788</v>
      </c>
      <c r="H229" s="397" t="s">
        <v>789</v>
      </c>
      <c r="I229" s="7">
        <v>41</v>
      </c>
      <c r="J229" s="66">
        <v>3.6</v>
      </c>
    </row>
    <row r="230" spans="2:23" x14ac:dyDescent="0.2">
      <c r="B230" s="18"/>
      <c r="D230" s="1" t="s">
        <v>362</v>
      </c>
      <c r="G230" s="63"/>
      <c r="H230" s="397"/>
      <c r="I230" s="7" t="s">
        <v>719</v>
      </c>
      <c r="J230" s="66" t="s">
        <v>719</v>
      </c>
    </row>
    <row r="231" spans="2:23" outlineLevel="1" x14ac:dyDescent="0.2">
      <c r="B231" s="18"/>
      <c r="E231" s="1"/>
      <c r="F231" s="2" t="s">
        <v>363</v>
      </c>
      <c r="G231" s="63" t="s">
        <v>788</v>
      </c>
      <c r="H231" s="397" t="s">
        <v>789</v>
      </c>
      <c r="I231" s="7">
        <v>41</v>
      </c>
      <c r="J231" s="66">
        <v>3.6</v>
      </c>
    </row>
    <row r="232" spans="2:23" outlineLevel="1" x14ac:dyDescent="0.2">
      <c r="B232" s="18"/>
      <c r="F232" s="2" t="s">
        <v>365</v>
      </c>
      <c r="G232" s="63" t="s">
        <v>788</v>
      </c>
      <c r="H232" s="397" t="s">
        <v>789</v>
      </c>
      <c r="I232" s="7">
        <v>41</v>
      </c>
      <c r="J232" s="66">
        <v>3.6</v>
      </c>
    </row>
    <row r="233" spans="2:23" outlineLevel="1" x14ac:dyDescent="0.2">
      <c r="B233" s="18"/>
      <c r="F233" s="2" t="s">
        <v>367</v>
      </c>
      <c r="G233" s="63" t="s">
        <v>788</v>
      </c>
      <c r="H233" s="397" t="s">
        <v>789</v>
      </c>
      <c r="I233" s="7">
        <v>41</v>
      </c>
      <c r="J233" s="66">
        <v>3.6</v>
      </c>
    </row>
    <row r="234" spans="2:23" outlineLevel="1" x14ac:dyDescent="0.2">
      <c r="B234" s="18"/>
      <c r="F234" s="2" t="s">
        <v>369</v>
      </c>
      <c r="G234" s="63" t="s">
        <v>788</v>
      </c>
      <c r="H234" s="397" t="s">
        <v>789</v>
      </c>
      <c r="I234" s="7">
        <v>41</v>
      </c>
      <c r="J234" s="66">
        <v>3.6</v>
      </c>
    </row>
    <row r="235" spans="2:23" outlineLevel="1" x14ac:dyDescent="0.2">
      <c r="B235" s="18"/>
      <c r="F235" s="2" t="s">
        <v>371</v>
      </c>
      <c r="G235" s="63" t="s">
        <v>788</v>
      </c>
      <c r="H235" s="397" t="s">
        <v>789</v>
      </c>
      <c r="I235" s="7">
        <v>41</v>
      </c>
      <c r="J235" s="66">
        <v>3.6</v>
      </c>
    </row>
    <row r="236" spans="2:23" x14ac:dyDescent="0.2">
      <c r="B236" s="18"/>
      <c r="C236" s="1" t="s">
        <v>373</v>
      </c>
      <c r="G236" s="569"/>
      <c r="H236" s="565"/>
      <c r="I236" s="567" t="s">
        <v>719</v>
      </c>
      <c r="J236" s="568" t="s">
        <v>719</v>
      </c>
    </row>
    <row r="237" spans="2:23" ht="89.25" x14ac:dyDescent="0.2">
      <c r="B237" s="18"/>
      <c r="C237" s="1"/>
      <c r="D237" s="2" t="s">
        <v>32</v>
      </c>
      <c r="E237" s="79"/>
      <c r="G237" s="569" t="s">
        <v>801</v>
      </c>
      <c r="H237" s="565" t="s">
        <v>802</v>
      </c>
      <c r="I237" s="567" t="s">
        <v>803</v>
      </c>
      <c r="J237" s="568">
        <v>3.7</v>
      </c>
      <c r="K237" s="573"/>
      <c r="L237" s="574"/>
      <c r="M237" s="574"/>
      <c r="N237" s="574"/>
      <c r="O237" s="574"/>
      <c r="P237" s="574"/>
      <c r="Q237" s="574"/>
      <c r="R237" s="574"/>
      <c r="S237" s="574"/>
      <c r="T237" s="574"/>
      <c r="U237" s="574"/>
      <c r="V237" s="574"/>
      <c r="W237" s="574"/>
    </row>
    <row r="238" spans="2:23" ht="89.25" x14ac:dyDescent="0.2">
      <c r="B238" s="18"/>
      <c r="C238" s="1"/>
      <c r="D238" s="2" t="s">
        <v>53</v>
      </c>
      <c r="G238" s="569" t="s">
        <v>801</v>
      </c>
      <c r="H238" s="565" t="s">
        <v>802</v>
      </c>
      <c r="I238" s="567" t="s">
        <v>803</v>
      </c>
      <c r="J238" s="568">
        <v>3.7</v>
      </c>
      <c r="K238" s="573"/>
      <c r="L238" s="574"/>
      <c r="M238" s="574"/>
      <c r="N238" s="574"/>
      <c r="O238" s="574"/>
      <c r="P238" s="574"/>
      <c r="Q238" s="574"/>
      <c r="R238" s="574"/>
      <c r="S238" s="574"/>
      <c r="T238" s="574"/>
      <c r="U238" s="574"/>
      <c r="V238" s="574"/>
      <c r="W238" s="574"/>
    </row>
    <row r="239" spans="2:23" ht="89.25" x14ac:dyDescent="0.2">
      <c r="B239" s="18"/>
      <c r="C239" s="1"/>
      <c r="D239" s="2" t="s">
        <v>69</v>
      </c>
      <c r="G239" s="569" t="s">
        <v>801</v>
      </c>
      <c r="H239" s="565" t="s">
        <v>802</v>
      </c>
      <c r="I239" s="567" t="s">
        <v>803</v>
      </c>
      <c r="J239" s="568">
        <v>3.7</v>
      </c>
      <c r="K239" s="573"/>
      <c r="L239" s="574"/>
      <c r="M239" s="574"/>
      <c r="N239" s="574"/>
      <c r="O239" s="574"/>
      <c r="P239" s="574"/>
      <c r="Q239" s="574"/>
      <c r="R239" s="574"/>
      <c r="S239" s="574"/>
      <c r="T239" s="574"/>
      <c r="U239" s="574"/>
      <c r="V239" s="574"/>
      <c r="W239" s="574"/>
    </row>
    <row r="240" spans="2:23" ht="89.25" x14ac:dyDescent="0.2">
      <c r="B240" s="18"/>
      <c r="C240" s="1"/>
      <c r="D240" s="2" t="s">
        <v>96</v>
      </c>
      <c r="G240" s="569" t="s">
        <v>801</v>
      </c>
      <c r="H240" s="565" t="s">
        <v>802</v>
      </c>
      <c r="I240" s="567" t="s">
        <v>803</v>
      </c>
      <c r="J240" s="568">
        <v>3.7</v>
      </c>
      <c r="K240" s="573"/>
      <c r="L240" s="574"/>
      <c r="M240" s="574"/>
      <c r="N240" s="574"/>
      <c r="O240" s="574"/>
      <c r="P240" s="574"/>
      <c r="Q240" s="574"/>
      <c r="R240" s="574"/>
      <c r="S240" s="574"/>
      <c r="T240" s="574"/>
      <c r="U240" s="574"/>
      <c r="V240" s="574"/>
      <c r="W240" s="574"/>
    </row>
    <row r="241" spans="2:23" ht="89.25" x14ac:dyDescent="0.2">
      <c r="B241" s="18"/>
      <c r="C241" s="1"/>
      <c r="D241" s="2" t="s">
        <v>109</v>
      </c>
      <c r="G241" s="569" t="s">
        <v>801</v>
      </c>
      <c r="H241" s="565" t="s">
        <v>802</v>
      </c>
      <c r="I241" s="567" t="s">
        <v>803</v>
      </c>
      <c r="J241" s="568">
        <v>3.7</v>
      </c>
      <c r="K241" s="573"/>
      <c r="L241" s="574"/>
      <c r="M241" s="574"/>
      <c r="N241" s="574"/>
      <c r="O241" s="574"/>
      <c r="P241" s="574"/>
      <c r="Q241" s="574"/>
      <c r="R241" s="574"/>
      <c r="S241" s="574"/>
      <c r="T241" s="574"/>
      <c r="U241" s="574"/>
      <c r="V241" s="574"/>
      <c r="W241" s="574"/>
    </row>
    <row r="242" spans="2:23" ht="89.25" x14ac:dyDescent="0.2">
      <c r="B242" s="18"/>
      <c r="C242" s="79"/>
      <c r="D242" s="2" t="s">
        <v>113</v>
      </c>
      <c r="G242" s="569" t="s">
        <v>801</v>
      </c>
      <c r="H242" s="565" t="s">
        <v>802</v>
      </c>
      <c r="I242" s="567" t="s">
        <v>803</v>
      </c>
      <c r="J242" s="568">
        <v>3.7</v>
      </c>
      <c r="K242" s="573"/>
      <c r="L242" s="574"/>
      <c r="M242" s="574"/>
      <c r="N242" s="574"/>
      <c r="O242" s="574"/>
      <c r="P242" s="574"/>
      <c r="Q242" s="574"/>
      <c r="R242" s="574"/>
      <c r="S242" s="574"/>
      <c r="T242" s="574"/>
      <c r="U242" s="574"/>
      <c r="V242" s="574"/>
      <c r="W242" s="574"/>
    </row>
    <row r="243" spans="2:23" x14ac:dyDescent="0.2">
      <c r="B243" s="18"/>
      <c r="C243" s="1" t="s">
        <v>380</v>
      </c>
      <c r="G243" s="569"/>
      <c r="H243" s="565"/>
      <c r="I243" s="567" t="s">
        <v>719</v>
      </c>
      <c r="J243" s="568" t="s">
        <v>719</v>
      </c>
    </row>
    <row r="244" spans="2:23" ht="63.75" x14ac:dyDescent="0.2">
      <c r="B244" s="18"/>
      <c r="C244" s="1"/>
      <c r="D244" s="2" t="s">
        <v>32</v>
      </c>
      <c r="G244" s="569" t="s">
        <v>804</v>
      </c>
      <c r="H244" s="565" t="s">
        <v>805</v>
      </c>
      <c r="I244" s="567">
        <v>44</v>
      </c>
      <c r="J244" s="568">
        <v>3.8</v>
      </c>
      <c r="K244" s="573"/>
      <c r="L244" s="574"/>
      <c r="M244" s="574"/>
      <c r="N244" s="574"/>
      <c r="O244" s="574"/>
      <c r="P244" s="574"/>
      <c r="Q244" s="574"/>
      <c r="R244" s="574"/>
      <c r="S244" s="574"/>
      <c r="T244" s="574"/>
      <c r="U244" s="574"/>
      <c r="V244" s="574"/>
      <c r="W244" s="574"/>
    </row>
    <row r="245" spans="2:23" ht="63.75" x14ac:dyDescent="0.2">
      <c r="B245" s="18"/>
      <c r="C245" s="1"/>
      <c r="D245" s="2" t="s">
        <v>53</v>
      </c>
      <c r="G245" s="569" t="s">
        <v>804</v>
      </c>
      <c r="H245" s="565" t="s">
        <v>805</v>
      </c>
      <c r="I245" s="567">
        <v>44</v>
      </c>
      <c r="J245" s="568">
        <v>3.8</v>
      </c>
      <c r="K245" s="573"/>
      <c r="L245" s="574"/>
      <c r="M245" s="574"/>
      <c r="N245" s="574"/>
      <c r="O245" s="574"/>
      <c r="P245" s="574"/>
      <c r="Q245" s="574"/>
      <c r="R245" s="574"/>
      <c r="S245" s="574"/>
      <c r="T245" s="574"/>
      <c r="U245" s="574"/>
      <c r="V245" s="574"/>
      <c r="W245" s="574"/>
    </row>
    <row r="246" spans="2:23" ht="63.75" x14ac:dyDescent="0.2">
      <c r="B246" s="18"/>
      <c r="C246" s="1"/>
      <c r="D246" s="2" t="s">
        <v>69</v>
      </c>
      <c r="G246" s="569" t="s">
        <v>804</v>
      </c>
      <c r="H246" s="565" t="s">
        <v>805</v>
      </c>
      <c r="I246" s="567">
        <v>44</v>
      </c>
      <c r="J246" s="568">
        <v>3.8</v>
      </c>
      <c r="K246" s="573"/>
      <c r="L246" s="574"/>
      <c r="M246" s="574"/>
      <c r="N246" s="574"/>
      <c r="O246" s="574"/>
      <c r="P246" s="574"/>
      <c r="Q246" s="574"/>
      <c r="R246" s="574"/>
      <c r="S246" s="574"/>
      <c r="T246" s="574"/>
      <c r="U246" s="574"/>
      <c r="V246" s="574"/>
      <c r="W246" s="574"/>
    </row>
    <row r="247" spans="2:23" ht="63.75" x14ac:dyDescent="0.2">
      <c r="B247" s="18"/>
      <c r="C247" s="1"/>
      <c r="D247" s="2" t="s">
        <v>96</v>
      </c>
      <c r="G247" s="569" t="s">
        <v>804</v>
      </c>
      <c r="H247" s="565" t="s">
        <v>805</v>
      </c>
      <c r="I247" s="567">
        <v>44</v>
      </c>
      <c r="J247" s="568">
        <v>3.8</v>
      </c>
      <c r="K247" s="573"/>
      <c r="L247" s="574"/>
      <c r="M247" s="574"/>
      <c r="N247" s="574"/>
      <c r="O247" s="574"/>
      <c r="P247" s="574"/>
      <c r="Q247" s="574"/>
      <c r="R247" s="574"/>
      <c r="S247" s="574"/>
      <c r="T247" s="574"/>
      <c r="U247" s="574"/>
      <c r="V247" s="574"/>
      <c r="W247" s="574"/>
    </row>
    <row r="248" spans="2:23" ht="63.75" x14ac:dyDescent="0.2">
      <c r="B248" s="18"/>
      <c r="C248" s="1"/>
      <c r="D248" s="2" t="s">
        <v>109</v>
      </c>
      <c r="G248" s="569" t="s">
        <v>804</v>
      </c>
      <c r="H248" s="565" t="s">
        <v>805</v>
      </c>
      <c r="I248" s="567">
        <v>44</v>
      </c>
      <c r="J248" s="568">
        <v>3.8</v>
      </c>
      <c r="K248" s="573"/>
      <c r="L248" s="574"/>
      <c r="M248" s="574"/>
      <c r="N248" s="574"/>
      <c r="O248" s="574"/>
      <c r="P248" s="574"/>
      <c r="Q248" s="574"/>
      <c r="R248" s="574"/>
      <c r="S248" s="574"/>
      <c r="T248" s="574"/>
      <c r="U248" s="574"/>
      <c r="V248" s="574"/>
      <c r="W248" s="574"/>
    </row>
    <row r="249" spans="2:23" ht="63.75" x14ac:dyDescent="0.2">
      <c r="B249" s="18"/>
      <c r="C249" s="79"/>
      <c r="D249" s="2" t="s">
        <v>113</v>
      </c>
      <c r="G249" s="569" t="s">
        <v>804</v>
      </c>
      <c r="H249" s="565" t="s">
        <v>805</v>
      </c>
      <c r="I249" s="567">
        <v>44</v>
      </c>
      <c r="J249" s="568">
        <v>3.8</v>
      </c>
      <c r="K249" s="573"/>
      <c r="L249" s="574"/>
      <c r="M249" s="574"/>
      <c r="N249" s="574"/>
      <c r="O249" s="574"/>
      <c r="P249" s="574"/>
      <c r="Q249" s="574"/>
      <c r="R249" s="574"/>
      <c r="S249" s="574"/>
      <c r="T249" s="574"/>
      <c r="U249" s="574"/>
      <c r="V249" s="574"/>
      <c r="W249" s="574"/>
    </row>
    <row r="250" spans="2:23" x14ac:dyDescent="0.2">
      <c r="B250" s="18"/>
      <c r="C250" s="1" t="s">
        <v>387</v>
      </c>
      <c r="D250" s="1"/>
      <c r="G250" s="569"/>
      <c r="H250" s="565"/>
      <c r="I250" s="567" t="s">
        <v>719</v>
      </c>
      <c r="J250" s="568" t="s">
        <v>719</v>
      </c>
    </row>
    <row r="251" spans="2:23" x14ac:dyDescent="0.2">
      <c r="B251" s="18"/>
      <c r="D251" s="2" t="s">
        <v>387</v>
      </c>
      <c r="G251" s="569" t="s">
        <v>806</v>
      </c>
      <c r="H251" s="565" t="s">
        <v>807</v>
      </c>
      <c r="I251" s="567">
        <v>74</v>
      </c>
      <c r="J251" s="568">
        <v>3.9</v>
      </c>
    </row>
    <row r="252" spans="2:23" outlineLevel="1" x14ac:dyDescent="0.2">
      <c r="B252" s="18"/>
      <c r="D252" s="1"/>
      <c r="G252" s="569"/>
      <c r="H252" s="565"/>
      <c r="I252" s="567" t="s">
        <v>719</v>
      </c>
      <c r="J252" s="568" t="s">
        <v>719</v>
      </c>
    </row>
    <row r="253" spans="2:23" outlineLevel="1" x14ac:dyDescent="0.2">
      <c r="B253" s="18"/>
      <c r="C253" s="1" t="s">
        <v>388</v>
      </c>
      <c r="D253" s="1"/>
      <c r="G253" s="571"/>
      <c r="H253" s="565"/>
      <c r="I253" s="567" t="s">
        <v>719</v>
      </c>
      <c r="J253" s="568" t="s">
        <v>719</v>
      </c>
    </row>
    <row r="254" spans="2:23" outlineLevel="1" x14ac:dyDescent="0.2">
      <c r="B254" s="18"/>
      <c r="D254" s="1"/>
      <c r="F254" s="2" t="s">
        <v>194</v>
      </c>
      <c r="G254" s="571"/>
      <c r="H254" s="565"/>
      <c r="I254" s="567" t="s">
        <v>719</v>
      </c>
      <c r="J254" s="568" t="s">
        <v>719</v>
      </c>
    </row>
    <row r="255" spans="2:23" outlineLevel="1" x14ac:dyDescent="0.2">
      <c r="B255" s="18"/>
      <c r="D255" s="1"/>
      <c r="F255" s="2" t="s">
        <v>196</v>
      </c>
      <c r="G255" s="571"/>
      <c r="H255" s="565"/>
      <c r="I255" s="567" t="s">
        <v>719</v>
      </c>
      <c r="J255" s="568" t="s">
        <v>719</v>
      </c>
    </row>
    <row r="256" spans="2:23" outlineLevel="1" x14ac:dyDescent="0.2">
      <c r="B256" s="18"/>
      <c r="D256" s="1"/>
      <c r="F256" s="2" t="s">
        <v>197</v>
      </c>
      <c r="G256" s="571"/>
      <c r="H256" s="565"/>
      <c r="I256" s="567" t="s">
        <v>719</v>
      </c>
      <c r="J256" s="568" t="s">
        <v>719</v>
      </c>
    </row>
    <row r="257" spans="2:10" outlineLevel="1" x14ac:dyDescent="0.2">
      <c r="B257" s="18"/>
      <c r="D257" s="1"/>
      <c r="G257" s="571"/>
      <c r="H257" s="565"/>
      <c r="I257" s="567" t="s">
        <v>719</v>
      </c>
      <c r="J257" s="568" t="s">
        <v>719</v>
      </c>
    </row>
    <row r="258" spans="2:10" x14ac:dyDescent="0.2">
      <c r="B258" s="27" t="s">
        <v>808</v>
      </c>
      <c r="G258" s="67"/>
      <c r="H258" s="397"/>
      <c r="I258" s="7" t="s">
        <v>719</v>
      </c>
      <c r="J258" s="66" t="s">
        <v>719</v>
      </c>
    </row>
    <row r="259" spans="2:10" x14ac:dyDescent="0.2">
      <c r="B259" s="18"/>
      <c r="G259" s="67"/>
      <c r="H259" s="397"/>
      <c r="I259" s="7" t="s">
        <v>719</v>
      </c>
      <c r="J259" s="66" t="s">
        <v>719</v>
      </c>
    </row>
    <row r="260" spans="2:10" x14ac:dyDescent="0.2">
      <c r="B260" s="27" t="s">
        <v>809</v>
      </c>
      <c r="G260" s="67" t="s">
        <v>810</v>
      </c>
      <c r="H260" s="397" t="s">
        <v>807</v>
      </c>
      <c r="I260" s="7" t="s">
        <v>719</v>
      </c>
      <c r="J260" s="66" t="s">
        <v>719</v>
      </c>
    </row>
    <row r="261" spans="2:10" x14ac:dyDescent="0.2">
      <c r="B261" s="27"/>
      <c r="G261" s="67"/>
      <c r="H261" s="397"/>
      <c r="I261" s="7" t="s">
        <v>719</v>
      </c>
      <c r="J261" s="66" t="s">
        <v>719</v>
      </c>
    </row>
    <row r="262" spans="2:10" ht="13.5" thickBot="1" x14ac:dyDescent="0.25">
      <c r="B262" s="28" t="s">
        <v>391</v>
      </c>
      <c r="C262" s="29"/>
      <c r="D262" s="29"/>
      <c r="E262" s="29"/>
      <c r="F262" s="29"/>
      <c r="G262" s="321"/>
      <c r="H262" s="402"/>
      <c r="I262" s="322" t="s">
        <v>719</v>
      </c>
      <c r="J262" s="323" t="s">
        <v>719</v>
      </c>
    </row>
    <row r="263" spans="2:10" ht="13.5" thickBot="1" x14ac:dyDescent="0.25">
      <c r="G263" s="68"/>
      <c r="H263" s="68"/>
      <c r="I263" s="69"/>
      <c r="J263" s="69"/>
    </row>
    <row r="264" spans="2:10" x14ac:dyDescent="0.2">
      <c r="B264" s="581" t="s">
        <v>392</v>
      </c>
      <c r="C264" s="582"/>
      <c r="D264" s="582"/>
      <c r="E264" s="582"/>
      <c r="F264" s="589"/>
      <c r="G264" s="607"/>
      <c r="H264" s="608"/>
      <c r="I264" s="585"/>
      <c r="J264" s="592"/>
    </row>
    <row r="265" spans="2:10" x14ac:dyDescent="0.2">
      <c r="B265" s="27" t="s">
        <v>393</v>
      </c>
      <c r="D265" s="1"/>
      <c r="E265" s="79"/>
      <c r="F265" s="593"/>
      <c r="G265" s="579"/>
      <c r="H265" s="565"/>
      <c r="I265" s="567"/>
      <c r="J265" s="596"/>
    </row>
    <row r="266" spans="2:10" x14ac:dyDescent="0.2">
      <c r="B266" s="27"/>
      <c r="D266" s="1" t="s">
        <v>394</v>
      </c>
      <c r="E266" s="1"/>
      <c r="F266" s="609"/>
      <c r="G266" s="579"/>
      <c r="H266" s="565"/>
      <c r="I266" s="567"/>
      <c r="J266" s="596"/>
    </row>
    <row r="267" spans="2:10" ht="38.25" x14ac:dyDescent="0.2">
      <c r="B267" s="27"/>
      <c r="F267" s="593" t="s">
        <v>395</v>
      </c>
      <c r="G267" s="579" t="s">
        <v>811</v>
      </c>
      <c r="H267" s="565" t="s">
        <v>812</v>
      </c>
      <c r="I267" s="567" t="s">
        <v>813</v>
      </c>
      <c r="J267" s="610" t="s">
        <v>814</v>
      </c>
    </row>
    <row r="268" spans="2:10" ht="51" x14ac:dyDescent="0.2">
      <c r="B268" s="27"/>
      <c r="F268" s="593" t="s">
        <v>397</v>
      </c>
      <c r="G268" s="579" t="s">
        <v>815</v>
      </c>
      <c r="H268" s="565" t="s">
        <v>812</v>
      </c>
      <c r="I268" s="567" t="s">
        <v>813</v>
      </c>
      <c r="J268" s="596" t="s">
        <v>814</v>
      </c>
    </row>
    <row r="269" spans="2:10" ht="38.25" x14ac:dyDescent="0.2">
      <c r="B269" s="27"/>
      <c r="F269" s="593" t="s">
        <v>399</v>
      </c>
      <c r="G269" s="579" t="s">
        <v>811</v>
      </c>
      <c r="H269" s="565" t="s">
        <v>812</v>
      </c>
      <c r="I269" s="567" t="s">
        <v>813</v>
      </c>
      <c r="J269" s="596" t="s">
        <v>814</v>
      </c>
    </row>
    <row r="270" spans="2:10" ht="51" x14ac:dyDescent="0.2">
      <c r="B270" s="27"/>
      <c r="F270" s="593" t="s">
        <v>401</v>
      </c>
      <c r="G270" s="579" t="s">
        <v>815</v>
      </c>
      <c r="H270" s="565" t="s">
        <v>812</v>
      </c>
      <c r="I270" s="567" t="s">
        <v>813</v>
      </c>
      <c r="J270" s="596" t="s">
        <v>814</v>
      </c>
    </row>
    <row r="271" spans="2:10" ht="38.25" x14ac:dyDescent="0.2">
      <c r="B271" s="27"/>
      <c r="F271" s="593" t="s">
        <v>403</v>
      </c>
      <c r="G271" s="579" t="s">
        <v>811</v>
      </c>
      <c r="H271" s="565" t="s">
        <v>812</v>
      </c>
      <c r="I271" s="567" t="s">
        <v>813</v>
      </c>
      <c r="J271" s="596" t="s">
        <v>814</v>
      </c>
    </row>
    <row r="272" spans="2:10" ht="38.25" x14ac:dyDescent="0.2">
      <c r="B272" s="27"/>
      <c r="F272" s="593" t="s">
        <v>405</v>
      </c>
      <c r="G272" s="579" t="s">
        <v>811</v>
      </c>
      <c r="H272" s="565" t="s">
        <v>812</v>
      </c>
      <c r="I272" s="567" t="s">
        <v>813</v>
      </c>
      <c r="J272" s="596" t="s">
        <v>814</v>
      </c>
    </row>
    <row r="273" spans="2:10" ht="38.25" x14ac:dyDescent="0.2">
      <c r="B273" s="27"/>
      <c r="F273" s="593" t="s">
        <v>407</v>
      </c>
      <c r="G273" s="579" t="s">
        <v>811</v>
      </c>
      <c r="H273" s="565" t="s">
        <v>812</v>
      </c>
      <c r="I273" s="567" t="s">
        <v>813</v>
      </c>
      <c r="J273" s="596" t="s">
        <v>814</v>
      </c>
    </row>
    <row r="274" spans="2:10" ht="38.25" x14ac:dyDescent="0.2">
      <c r="B274" s="27"/>
      <c r="F274" s="593" t="s">
        <v>409</v>
      </c>
      <c r="G274" s="579" t="s">
        <v>811</v>
      </c>
      <c r="H274" s="565" t="s">
        <v>812</v>
      </c>
      <c r="I274" s="567" t="s">
        <v>813</v>
      </c>
      <c r="J274" s="596" t="s">
        <v>814</v>
      </c>
    </row>
    <row r="275" spans="2:10" x14ac:dyDescent="0.2">
      <c r="B275" s="27"/>
      <c r="D275" s="1" t="s">
        <v>697</v>
      </c>
      <c r="E275" s="1"/>
      <c r="F275" s="609"/>
      <c r="G275" s="579"/>
      <c r="H275" s="565"/>
      <c r="I275" s="567"/>
      <c r="J275" s="596"/>
    </row>
    <row r="276" spans="2:10" ht="38.25" x14ac:dyDescent="0.2">
      <c r="B276" s="27"/>
      <c r="F276" s="593" t="s">
        <v>412</v>
      </c>
      <c r="G276" s="579" t="s">
        <v>811</v>
      </c>
      <c r="H276" s="565" t="s">
        <v>812</v>
      </c>
      <c r="I276" s="567" t="s">
        <v>816</v>
      </c>
      <c r="J276" s="596" t="s">
        <v>814</v>
      </c>
    </row>
    <row r="277" spans="2:10" ht="38.25" x14ac:dyDescent="0.2">
      <c r="B277" s="27"/>
      <c r="F277" s="593" t="s">
        <v>414</v>
      </c>
      <c r="G277" s="579" t="s">
        <v>811</v>
      </c>
      <c r="H277" s="565" t="s">
        <v>812</v>
      </c>
      <c r="I277" s="567" t="s">
        <v>816</v>
      </c>
      <c r="J277" s="596" t="s">
        <v>814</v>
      </c>
    </row>
    <row r="278" spans="2:10" ht="38.25" x14ac:dyDescent="0.2">
      <c r="B278" s="27"/>
      <c r="F278" s="593" t="s">
        <v>416</v>
      </c>
      <c r="G278" s="579" t="s">
        <v>811</v>
      </c>
      <c r="H278" s="565" t="s">
        <v>812</v>
      </c>
      <c r="I278" s="567" t="s">
        <v>816</v>
      </c>
      <c r="J278" s="596" t="s">
        <v>814</v>
      </c>
    </row>
    <row r="279" spans="2:10" ht="38.25" x14ac:dyDescent="0.2">
      <c r="B279" s="27"/>
      <c r="F279" s="593" t="s">
        <v>418</v>
      </c>
      <c r="G279" s="579" t="s">
        <v>811</v>
      </c>
      <c r="H279" s="565" t="s">
        <v>812</v>
      </c>
      <c r="I279" s="567" t="s">
        <v>816</v>
      </c>
      <c r="J279" s="596" t="s">
        <v>814</v>
      </c>
    </row>
    <row r="280" spans="2:10" ht="38.25" x14ac:dyDescent="0.2">
      <c r="B280" s="27"/>
      <c r="F280" s="593" t="s">
        <v>420</v>
      </c>
      <c r="G280" s="579" t="s">
        <v>811</v>
      </c>
      <c r="H280" s="565" t="s">
        <v>812</v>
      </c>
      <c r="I280" s="567" t="s">
        <v>816</v>
      </c>
      <c r="J280" s="596" t="s">
        <v>814</v>
      </c>
    </row>
    <row r="281" spans="2:10" x14ac:dyDescent="0.2">
      <c r="B281" s="27"/>
      <c r="D281" s="1" t="s">
        <v>422</v>
      </c>
      <c r="E281" s="1"/>
      <c r="F281" s="609"/>
      <c r="G281" s="579"/>
      <c r="H281" s="565"/>
      <c r="I281" s="567"/>
      <c r="J281" s="596"/>
    </row>
    <row r="282" spans="2:10" ht="38.25" x14ac:dyDescent="0.2">
      <c r="B282" s="27"/>
      <c r="F282" s="593" t="s">
        <v>423</v>
      </c>
      <c r="G282" s="579" t="s">
        <v>811</v>
      </c>
      <c r="H282" s="565" t="s">
        <v>812</v>
      </c>
      <c r="I282" s="567" t="s">
        <v>817</v>
      </c>
      <c r="J282" s="596" t="s">
        <v>814</v>
      </c>
    </row>
    <row r="283" spans="2:10" ht="38.25" x14ac:dyDescent="0.2">
      <c r="B283" s="27"/>
      <c r="F283" s="593" t="s">
        <v>425</v>
      </c>
      <c r="G283" s="579" t="s">
        <v>811</v>
      </c>
      <c r="H283" s="565" t="s">
        <v>812</v>
      </c>
      <c r="I283" s="567" t="s">
        <v>817</v>
      </c>
      <c r="J283" s="596" t="s">
        <v>814</v>
      </c>
    </row>
    <row r="284" spans="2:10" ht="38.25" x14ac:dyDescent="0.2">
      <c r="B284" s="27"/>
      <c r="F284" s="593" t="s">
        <v>427</v>
      </c>
      <c r="G284" s="579" t="s">
        <v>811</v>
      </c>
      <c r="H284" s="565" t="s">
        <v>812</v>
      </c>
      <c r="I284" s="567" t="s">
        <v>817</v>
      </c>
      <c r="J284" s="596" t="s">
        <v>814</v>
      </c>
    </row>
    <row r="285" spans="2:10" ht="38.25" x14ac:dyDescent="0.2">
      <c r="B285" s="27"/>
      <c r="F285" s="593" t="s">
        <v>429</v>
      </c>
      <c r="G285" s="579" t="s">
        <v>811</v>
      </c>
      <c r="H285" s="565" t="s">
        <v>812</v>
      </c>
      <c r="I285" s="567" t="s">
        <v>817</v>
      </c>
      <c r="J285" s="596" t="s">
        <v>814</v>
      </c>
    </row>
    <row r="286" spans="2:10" ht="38.25" x14ac:dyDescent="0.2">
      <c r="B286" s="27"/>
      <c r="F286" s="593" t="s">
        <v>431</v>
      </c>
      <c r="G286" s="579" t="s">
        <v>811</v>
      </c>
      <c r="H286" s="565" t="s">
        <v>812</v>
      </c>
      <c r="I286" s="567" t="s">
        <v>817</v>
      </c>
      <c r="J286" s="596" t="s">
        <v>814</v>
      </c>
    </row>
    <row r="287" spans="2:10" x14ac:dyDescent="0.2">
      <c r="B287" s="27"/>
      <c r="D287" s="1" t="s">
        <v>433</v>
      </c>
      <c r="E287" s="1"/>
      <c r="F287" s="609"/>
      <c r="G287" s="579"/>
      <c r="H287" s="565"/>
      <c r="I287" s="567"/>
      <c r="J287" s="596"/>
    </row>
    <row r="288" spans="2:10" ht="38.25" x14ac:dyDescent="0.2">
      <c r="B288" s="27"/>
      <c r="F288" s="593" t="s">
        <v>434</v>
      </c>
      <c r="G288" s="579" t="s">
        <v>811</v>
      </c>
      <c r="H288" s="565" t="s">
        <v>812</v>
      </c>
      <c r="I288" s="567" t="s">
        <v>818</v>
      </c>
      <c r="J288" s="596" t="s">
        <v>814</v>
      </c>
    </row>
    <row r="289" spans="2:10" ht="38.25" x14ac:dyDescent="0.2">
      <c r="B289" s="27"/>
      <c r="F289" s="593" t="s">
        <v>436</v>
      </c>
      <c r="G289" s="579" t="s">
        <v>811</v>
      </c>
      <c r="H289" s="565" t="s">
        <v>812</v>
      </c>
      <c r="I289" s="567" t="s">
        <v>818</v>
      </c>
      <c r="J289" s="596" t="s">
        <v>814</v>
      </c>
    </row>
    <row r="290" spans="2:10" x14ac:dyDescent="0.2">
      <c r="B290" s="27"/>
      <c r="D290" s="1" t="s">
        <v>438</v>
      </c>
      <c r="E290" s="1"/>
      <c r="F290" s="609"/>
      <c r="G290" s="579"/>
      <c r="H290" s="565"/>
      <c r="I290" s="567"/>
      <c r="J290" s="596"/>
    </row>
    <row r="291" spans="2:10" ht="38.25" x14ac:dyDescent="0.2">
      <c r="B291" s="27"/>
      <c r="F291" s="593" t="s">
        <v>439</v>
      </c>
      <c r="G291" s="579" t="s">
        <v>811</v>
      </c>
      <c r="H291" s="565" t="s">
        <v>812</v>
      </c>
      <c r="I291" s="567" t="s">
        <v>818</v>
      </c>
      <c r="J291" s="596" t="s">
        <v>814</v>
      </c>
    </row>
    <row r="292" spans="2:10" ht="38.25" x14ac:dyDescent="0.2">
      <c r="B292" s="27"/>
      <c r="F292" s="593" t="s">
        <v>441</v>
      </c>
      <c r="G292" s="579" t="s">
        <v>811</v>
      </c>
      <c r="H292" s="565" t="s">
        <v>812</v>
      </c>
      <c r="I292" s="567" t="s">
        <v>818</v>
      </c>
      <c r="J292" s="596" t="s">
        <v>814</v>
      </c>
    </row>
    <row r="293" spans="2:10" ht="38.25" x14ac:dyDescent="0.2">
      <c r="B293" s="27"/>
      <c r="F293" s="593" t="s">
        <v>443</v>
      </c>
      <c r="G293" s="579" t="s">
        <v>811</v>
      </c>
      <c r="H293" s="565" t="s">
        <v>812</v>
      </c>
      <c r="I293" s="567" t="s">
        <v>818</v>
      </c>
      <c r="J293" s="596" t="s">
        <v>814</v>
      </c>
    </row>
    <row r="294" spans="2:10" ht="38.25" x14ac:dyDescent="0.2">
      <c r="B294" s="27"/>
      <c r="F294" s="593" t="s">
        <v>445</v>
      </c>
      <c r="G294" s="579" t="s">
        <v>811</v>
      </c>
      <c r="H294" s="565" t="s">
        <v>812</v>
      </c>
      <c r="I294" s="567" t="s">
        <v>818</v>
      </c>
      <c r="J294" s="596" t="s">
        <v>814</v>
      </c>
    </row>
    <row r="295" spans="2:10" ht="38.25" x14ac:dyDescent="0.2">
      <c r="B295" s="27"/>
      <c r="F295" s="593" t="s">
        <v>447</v>
      </c>
      <c r="G295" s="579" t="s">
        <v>811</v>
      </c>
      <c r="H295" s="565" t="s">
        <v>812</v>
      </c>
      <c r="I295" s="567" t="s">
        <v>818</v>
      </c>
      <c r="J295" s="596" t="s">
        <v>814</v>
      </c>
    </row>
    <row r="296" spans="2:10" ht="38.25" x14ac:dyDescent="0.2">
      <c r="B296" s="27"/>
      <c r="F296" s="593" t="s">
        <v>449</v>
      </c>
      <c r="G296" s="579" t="s">
        <v>811</v>
      </c>
      <c r="H296" s="565" t="s">
        <v>812</v>
      </c>
      <c r="I296" s="567" t="s">
        <v>818</v>
      </c>
      <c r="J296" s="596" t="s">
        <v>814</v>
      </c>
    </row>
    <row r="297" spans="2:10" ht="38.25" x14ac:dyDescent="0.2">
      <c r="B297" s="27"/>
      <c r="F297" s="593" t="s">
        <v>451</v>
      </c>
      <c r="G297" s="579" t="s">
        <v>811</v>
      </c>
      <c r="H297" s="565" t="s">
        <v>812</v>
      </c>
      <c r="I297" s="567" t="s">
        <v>819</v>
      </c>
      <c r="J297" s="596" t="s">
        <v>814</v>
      </c>
    </row>
    <row r="298" spans="2:10" x14ac:dyDescent="0.2">
      <c r="B298" s="27"/>
      <c r="D298" s="1" t="s">
        <v>453</v>
      </c>
      <c r="E298" s="1"/>
      <c r="F298" s="609"/>
      <c r="G298" s="579"/>
      <c r="H298" s="565"/>
      <c r="I298" s="567"/>
      <c r="J298" s="596"/>
    </row>
    <row r="299" spans="2:10" ht="38.25" x14ac:dyDescent="0.2">
      <c r="B299" s="27"/>
      <c r="F299" s="593" t="s">
        <v>454</v>
      </c>
      <c r="G299" s="579" t="s">
        <v>811</v>
      </c>
      <c r="H299" s="565" t="s">
        <v>812</v>
      </c>
      <c r="I299" s="567" t="s">
        <v>820</v>
      </c>
      <c r="J299" s="596" t="s">
        <v>814</v>
      </c>
    </row>
    <row r="300" spans="2:10" ht="38.25" x14ac:dyDescent="0.2">
      <c r="B300" s="27"/>
      <c r="F300" s="593" t="s">
        <v>456</v>
      </c>
      <c r="G300" s="579" t="s">
        <v>811</v>
      </c>
      <c r="H300" s="565" t="s">
        <v>812</v>
      </c>
      <c r="I300" s="567" t="s">
        <v>821</v>
      </c>
      <c r="J300" s="596" t="s">
        <v>814</v>
      </c>
    </row>
    <row r="301" spans="2:10" x14ac:dyDescent="0.2">
      <c r="B301" s="27"/>
      <c r="D301" s="1" t="s">
        <v>458</v>
      </c>
      <c r="F301" s="593"/>
      <c r="G301" s="579"/>
      <c r="H301" s="565"/>
      <c r="I301" s="567"/>
      <c r="J301" s="596"/>
    </row>
    <row r="302" spans="2:10" x14ac:dyDescent="0.2">
      <c r="B302" s="27"/>
      <c r="F302" s="593" t="s">
        <v>459</v>
      </c>
      <c r="G302" s="579" t="s">
        <v>822</v>
      </c>
      <c r="H302" s="565" t="s">
        <v>823</v>
      </c>
      <c r="I302" s="567">
        <v>44</v>
      </c>
      <c r="J302" s="596" t="s">
        <v>814</v>
      </c>
    </row>
    <row r="303" spans="2:10" x14ac:dyDescent="0.2">
      <c r="B303" s="27"/>
      <c r="F303" s="593"/>
      <c r="G303" s="579"/>
      <c r="H303" s="565"/>
      <c r="I303" s="567"/>
      <c r="J303" s="596"/>
    </row>
    <row r="304" spans="2:10" x14ac:dyDescent="0.2">
      <c r="B304" s="27"/>
      <c r="C304" s="1" t="s">
        <v>461</v>
      </c>
      <c r="F304" s="593"/>
      <c r="G304" s="579"/>
      <c r="H304" s="565"/>
      <c r="I304" s="567"/>
      <c r="J304" s="596"/>
    </row>
    <row r="305" spans="2:23" x14ac:dyDescent="0.2">
      <c r="B305" s="27"/>
      <c r="F305" s="593" t="s">
        <v>194</v>
      </c>
      <c r="G305" s="579"/>
      <c r="H305" s="565"/>
      <c r="I305" s="567"/>
      <c r="J305" s="596"/>
    </row>
    <row r="306" spans="2:23" x14ac:dyDescent="0.2">
      <c r="B306" s="27"/>
      <c r="F306" s="593" t="s">
        <v>196</v>
      </c>
      <c r="G306" s="579"/>
      <c r="H306" s="565"/>
      <c r="I306" s="567"/>
      <c r="J306" s="596"/>
    </row>
    <row r="307" spans="2:23" x14ac:dyDescent="0.2">
      <c r="B307" s="27"/>
      <c r="F307" s="593" t="s">
        <v>197</v>
      </c>
      <c r="G307" s="579"/>
      <c r="H307" s="565"/>
      <c r="I307" s="567"/>
      <c r="J307" s="596"/>
    </row>
    <row r="308" spans="2:23" x14ac:dyDescent="0.2">
      <c r="B308" s="27"/>
      <c r="F308" s="593"/>
      <c r="G308" s="579"/>
      <c r="H308" s="565"/>
      <c r="I308" s="567"/>
      <c r="J308" s="596"/>
    </row>
    <row r="309" spans="2:23" ht="13.5" thickBot="1" x14ac:dyDescent="0.25">
      <c r="B309" s="28" t="s">
        <v>462</v>
      </c>
      <c r="C309" s="29"/>
      <c r="D309" s="29"/>
      <c r="E309" s="29"/>
      <c r="F309" s="598"/>
      <c r="G309" s="611"/>
      <c r="H309" s="576"/>
      <c r="I309" s="577"/>
      <c r="J309" s="601"/>
    </row>
    <row r="310" spans="2:23" ht="13.5" thickBot="1" x14ac:dyDescent="0.25">
      <c r="G310" s="579"/>
      <c r="H310" s="580"/>
    </row>
    <row r="311" spans="2:23" x14ac:dyDescent="0.2">
      <c r="B311" s="581" t="s">
        <v>463</v>
      </c>
      <c r="C311" s="582"/>
      <c r="D311" s="582"/>
      <c r="E311" s="582"/>
      <c r="F311" s="582"/>
      <c r="G311" s="324"/>
      <c r="H311" s="403"/>
      <c r="I311" s="325" t="s">
        <v>719</v>
      </c>
      <c r="J311" s="326" t="s">
        <v>719</v>
      </c>
    </row>
    <row r="312" spans="2:23" x14ac:dyDescent="0.2">
      <c r="B312" s="27"/>
      <c r="C312" s="1" t="s">
        <v>464</v>
      </c>
      <c r="G312" s="63"/>
      <c r="H312" s="397"/>
      <c r="I312" s="7" t="s">
        <v>719</v>
      </c>
      <c r="J312" s="66" t="s">
        <v>719</v>
      </c>
    </row>
    <row r="313" spans="2:23" x14ac:dyDescent="0.2">
      <c r="B313" s="18"/>
      <c r="C313" s="1"/>
      <c r="D313" s="267" t="s">
        <v>32</v>
      </c>
      <c r="G313" s="569"/>
      <c r="H313" s="565"/>
      <c r="I313" s="567" t="s">
        <v>719</v>
      </c>
      <c r="J313" s="568" t="s">
        <v>719</v>
      </c>
      <c r="K313" s="573"/>
      <c r="L313" s="574"/>
      <c r="M313" s="574"/>
      <c r="N313" s="574"/>
      <c r="O313" s="574"/>
      <c r="P313" s="574"/>
      <c r="Q313" s="574"/>
      <c r="R313" s="574"/>
      <c r="S313" s="574"/>
      <c r="T313" s="574"/>
      <c r="U313" s="574"/>
      <c r="V313" s="574"/>
      <c r="W313" s="574"/>
    </row>
    <row r="314" spans="2:23" x14ac:dyDescent="0.2">
      <c r="B314" s="18"/>
      <c r="C314" s="1"/>
      <c r="D314" s="1"/>
      <c r="E314" s="2" t="s">
        <v>33</v>
      </c>
      <c r="G314" s="569"/>
      <c r="H314" s="565"/>
      <c r="I314" s="567" t="s">
        <v>719</v>
      </c>
      <c r="J314" s="568" t="s">
        <v>719</v>
      </c>
      <c r="K314" s="573"/>
      <c r="L314" s="574"/>
      <c r="M314" s="574"/>
      <c r="N314" s="574"/>
      <c r="O314" s="574"/>
      <c r="P314" s="574"/>
      <c r="Q314" s="574"/>
      <c r="R314" s="574"/>
      <c r="S314" s="574"/>
      <c r="T314" s="574"/>
      <c r="U314" s="574"/>
      <c r="V314" s="574"/>
      <c r="W314" s="574"/>
    </row>
    <row r="315" spans="2:23" ht="51" outlineLevel="1" x14ac:dyDescent="0.2">
      <c r="B315" s="18"/>
      <c r="C315" s="1"/>
      <c r="D315" s="1"/>
      <c r="F315" s="2" t="s">
        <v>34</v>
      </c>
      <c r="G315" s="569" t="s">
        <v>824</v>
      </c>
      <c r="H315" s="565" t="s">
        <v>825</v>
      </c>
      <c r="I315" s="567" t="s">
        <v>826</v>
      </c>
      <c r="J315" s="568" t="s">
        <v>827</v>
      </c>
      <c r="K315" s="573"/>
      <c r="L315" s="574"/>
      <c r="M315" s="574"/>
      <c r="N315" s="574"/>
      <c r="O315" s="574"/>
      <c r="P315" s="574"/>
      <c r="Q315" s="574"/>
      <c r="R315" s="574"/>
      <c r="S315" s="574"/>
      <c r="T315" s="574"/>
      <c r="U315" s="574"/>
      <c r="V315" s="574"/>
      <c r="W315" s="574"/>
    </row>
    <row r="316" spans="2:23" ht="51" outlineLevel="1" x14ac:dyDescent="0.2">
      <c r="B316" s="18"/>
      <c r="C316" s="1"/>
      <c r="D316" s="1"/>
      <c r="F316" s="2" t="s">
        <v>36</v>
      </c>
      <c r="G316" s="569" t="s">
        <v>824</v>
      </c>
      <c r="H316" s="565" t="s">
        <v>825</v>
      </c>
      <c r="I316" s="567" t="s">
        <v>826</v>
      </c>
      <c r="J316" s="568" t="s">
        <v>827</v>
      </c>
      <c r="K316" s="573"/>
      <c r="L316" s="574"/>
      <c r="M316" s="574"/>
      <c r="N316" s="574"/>
      <c r="O316" s="574"/>
      <c r="P316" s="574"/>
      <c r="Q316" s="574"/>
      <c r="R316" s="574"/>
      <c r="S316" s="574"/>
      <c r="T316" s="574"/>
      <c r="U316" s="574"/>
      <c r="V316" s="574"/>
      <c r="W316" s="574"/>
    </row>
    <row r="317" spans="2:23" ht="51" outlineLevel="1" x14ac:dyDescent="0.2">
      <c r="B317" s="18"/>
      <c r="C317" s="1"/>
      <c r="D317" s="1"/>
      <c r="F317" s="2" t="s">
        <v>38</v>
      </c>
      <c r="G317" s="569" t="s">
        <v>824</v>
      </c>
      <c r="H317" s="565" t="s">
        <v>825</v>
      </c>
      <c r="I317" s="567" t="s">
        <v>826</v>
      </c>
      <c r="J317" s="568" t="s">
        <v>827</v>
      </c>
      <c r="K317" s="573"/>
      <c r="L317" s="574"/>
      <c r="M317" s="574"/>
      <c r="N317" s="574"/>
      <c r="O317" s="574"/>
      <c r="P317" s="574"/>
      <c r="Q317" s="574"/>
      <c r="R317" s="574"/>
      <c r="S317" s="574"/>
      <c r="T317" s="574"/>
      <c r="U317" s="574"/>
      <c r="V317" s="574"/>
      <c r="W317" s="574"/>
    </row>
    <row r="318" spans="2:23" ht="51" outlineLevel="1" x14ac:dyDescent="0.2">
      <c r="B318" s="18"/>
      <c r="C318" s="1"/>
      <c r="D318" s="1"/>
      <c r="F318" s="2" t="s">
        <v>40</v>
      </c>
      <c r="G318" s="569" t="s">
        <v>824</v>
      </c>
      <c r="H318" s="565" t="s">
        <v>825</v>
      </c>
      <c r="I318" s="567" t="s">
        <v>826</v>
      </c>
      <c r="J318" s="568" t="s">
        <v>827</v>
      </c>
      <c r="K318" s="573"/>
      <c r="L318" s="574"/>
      <c r="M318" s="574"/>
      <c r="N318" s="574"/>
      <c r="O318" s="574"/>
      <c r="P318" s="574"/>
      <c r="Q318" s="574"/>
      <c r="R318" s="574"/>
      <c r="S318" s="574"/>
      <c r="T318" s="574"/>
      <c r="U318" s="574"/>
      <c r="V318" s="574"/>
      <c r="W318" s="574"/>
    </row>
    <row r="319" spans="2:23" x14ac:dyDescent="0.2">
      <c r="B319" s="18"/>
      <c r="C319" s="1"/>
      <c r="D319" s="1"/>
      <c r="E319" s="2" t="s">
        <v>42</v>
      </c>
      <c r="G319" s="569"/>
      <c r="H319" s="565"/>
      <c r="I319" s="567" t="s">
        <v>719</v>
      </c>
      <c r="J319" s="568" t="s">
        <v>719</v>
      </c>
      <c r="K319" s="573"/>
      <c r="L319" s="574"/>
      <c r="M319" s="574"/>
      <c r="N319" s="574"/>
      <c r="O319" s="574"/>
      <c r="P319" s="574"/>
      <c r="Q319" s="574"/>
      <c r="R319" s="574"/>
      <c r="S319" s="574"/>
      <c r="T319" s="574"/>
      <c r="U319" s="574"/>
      <c r="V319" s="574"/>
      <c r="W319" s="574"/>
    </row>
    <row r="320" spans="2:23" ht="51" outlineLevel="1" x14ac:dyDescent="0.2">
      <c r="B320" s="18"/>
      <c r="C320" s="1"/>
      <c r="D320" s="1"/>
      <c r="F320" s="2" t="s">
        <v>43</v>
      </c>
      <c r="G320" s="569" t="s">
        <v>824</v>
      </c>
      <c r="H320" s="565" t="s">
        <v>825</v>
      </c>
      <c r="I320" s="567" t="s">
        <v>826</v>
      </c>
      <c r="J320" s="568" t="s">
        <v>827</v>
      </c>
      <c r="K320" s="573"/>
      <c r="L320" s="574"/>
      <c r="M320" s="574"/>
      <c r="N320" s="574"/>
      <c r="O320" s="574"/>
      <c r="P320" s="574"/>
      <c r="Q320" s="574"/>
      <c r="R320" s="574"/>
      <c r="S320" s="574"/>
      <c r="T320" s="574"/>
      <c r="U320" s="574"/>
      <c r="V320" s="574"/>
      <c r="W320" s="574"/>
    </row>
    <row r="321" spans="2:23" ht="51" outlineLevel="1" x14ac:dyDescent="0.2">
      <c r="B321" s="18"/>
      <c r="C321" s="1"/>
      <c r="D321" s="1"/>
      <c r="F321" s="2" t="s">
        <v>45</v>
      </c>
      <c r="G321" s="569" t="s">
        <v>824</v>
      </c>
      <c r="H321" s="565" t="s">
        <v>825</v>
      </c>
      <c r="I321" s="567" t="s">
        <v>826</v>
      </c>
      <c r="J321" s="568" t="s">
        <v>827</v>
      </c>
      <c r="K321" s="573"/>
      <c r="L321" s="574"/>
      <c r="M321" s="574"/>
      <c r="N321" s="574"/>
      <c r="O321" s="574"/>
      <c r="P321" s="574"/>
      <c r="Q321" s="574"/>
      <c r="R321" s="574"/>
      <c r="S321" s="574"/>
      <c r="T321" s="574"/>
      <c r="U321" s="574"/>
      <c r="V321" s="574"/>
      <c r="W321" s="574"/>
    </row>
    <row r="322" spans="2:23" ht="51" outlineLevel="1" x14ac:dyDescent="0.2">
      <c r="B322" s="18"/>
      <c r="C322" s="1"/>
      <c r="D322" s="1"/>
      <c r="F322" s="2" t="s">
        <v>47</v>
      </c>
      <c r="G322" s="569" t="s">
        <v>824</v>
      </c>
      <c r="H322" s="565" t="s">
        <v>825</v>
      </c>
      <c r="I322" s="567" t="s">
        <v>826</v>
      </c>
      <c r="J322" s="568" t="s">
        <v>827</v>
      </c>
      <c r="K322" s="573"/>
      <c r="L322" s="574"/>
      <c r="M322" s="574"/>
      <c r="N322" s="574"/>
      <c r="O322" s="574"/>
      <c r="P322" s="574"/>
      <c r="Q322" s="574"/>
      <c r="R322" s="574"/>
      <c r="S322" s="574"/>
      <c r="T322" s="574"/>
      <c r="U322" s="574"/>
      <c r="V322" s="574"/>
      <c r="W322" s="574"/>
    </row>
    <row r="323" spans="2:23" ht="51" outlineLevel="1" x14ac:dyDescent="0.2">
      <c r="B323" s="18"/>
      <c r="C323" s="1"/>
      <c r="D323" s="1"/>
      <c r="F323" s="2" t="s">
        <v>49</v>
      </c>
      <c r="G323" s="569" t="s">
        <v>824</v>
      </c>
      <c r="H323" s="565" t="s">
        <v>825</v>
      </c>
      <c r="I323" s="567" t="s">
        <v>826</v>
      </c>
      <c r="J323" s="568" t="s">
        <v>827</v>
      </c>
      <c r="K323" s="573"/>
      <c r="L323" s="574"/>
      <c r="M323" s="574"/>
      <c r="N323" s="574"/>
      <c r="O323" s="574"/>
      <c r="P323" s="574"/>
      <c r="Q323" s="574"/>
      <c r="R323" s="574"/>
      <c r="S323" s="574"/>
      <c r="T323" s="574"/>
      <c r="U323" s="574"/>
      <c r="V323" s="574"/>
      <c r="W323" s="574"/>
    </row>
    <row r="324" spans="2:23" ht="51" x14ac:dyDescent="0.2">
      <c r="B324" s="18"/>
      <c r="C324" s="1"/>
      <c r="D324" s="1"/>
      <c r="E324" s="2" t="s">
        <v>51</v>
      </c>
      <c r="G324" s="569" t="s">
        <v>824</v>
      </c>
      <c r="H324" s="565" t="s">
        <v>825</v>
      </c>
      <c r="I324" s="567" t="s">
        <v>826</v>
      </c>
      <c r="J324" s="568" t="s">
        <v>827</v>
      </c>
      <c r="K324" s="573"/>
      <c r="L324" s="574"/>
      <c r="M324" s="574"/>
      <c r="N324" s="574"/>
      <c r="O324" s="574"/>
      <c r="P324" s="574"/>
      <c r="Q324" s="574"/>
      <c r="R324" s="574"/>
      <c r="S324" s="574"/>
      <c r="T324" s="574"/>
      <c r="U324" s="574"/>
      <c r="V324" s="574"/>
      <c r="W324" s="574"/>
    </row>
    <row r="325" spans="2:23" x14ac:dyDescent="0.2">
      <c r="B325" s="18"/>
      <c r="C325" s="1"/>
      <c r="D325" s="1" t="s">
        <v>53</v>
      </c>
      <c r="G325" s="569"/>
      <c r="H325" s="565"/>
      <c r="I325" s="567" t="s">
        <v>719</v>
      </c>
      <c r="J325" s="568" t="s">
        <v>719</v>
      </c>
      <c r="K325" s="573"/>
      <c r="L325" s="574"/>
      <c r="M325" s="574"/>
      <c r="N325" s="574"/>
      <c r="O325" s="574"/>
      <c r="P325" s="574"/>
      <c r="Q325" s="574"/>
      <c r="R325" s="574"/>
      <c r="S325" s="574"/>
      <c r="T325" s="574"/>
      <c r="U325" s="574"/>
      <c r="V325" s="574"/>
      <c r="W325" s="574"/>
    </row>
    <row r="326" spans="2:23" x14ac:dyDescent="0.2">
      <c r="B326" s="18"/>
      <c r="C326" s="1"/>
      <c r="D326" s="1"/>
      <c r="E326" s="79" t="s">
        <v>54</v>
      </c>
      <c r="G326" s="569"/>
      <c r="H326" s="565"/>
      <c r="I326" s="567" t="s">
        <v>719</v>
      </c>
      <c r="J326" s="568" t="s">
        <v>719</v>
      </c>
      <c r="K326" s="573"/>
      <c r="L326" s="574"/>
      <c r="M326" s="574"/>
      <c r="N326" s="574"/>
      <c r="O326" s="574"/>
      <c r="P326" s="574"/>
      <c r="Q326" s="574"/>
      <c r="R326" s="574"/>
      <c r="S326" s="574"/>
      <c r="T326" s="574"/>
      <c r="U326" s="574"/>
      <c r="V326" s="574"/>
      <c r="W326" s="574"/>
    </row>
    <row r="327" spans="2:23" ht="51" outlineLevel="1" x14ac:dyDescent="0.2">
      <c r="B327" s="18"/>
      <c r="C327" s="1"/>
      <c r="D327" s="1"/>
      <c r="E327" s="79"/>
      <c r="F327" s="2" t="s">
        <v>55</v>
      </c>
      <c r="G327" s="569" t="s">
        <v>824</v>
      </c>
      <c r="H327" s="565" t="s">
        <v>825</v>
      </c>
      <c r="I327" s="567" t="s">
        <v>826</v>
      </c>
      <c r="J327" s="568" t="s">
        <v>827</v>
      </c>
      <c r="K327" s="573"/>
      <c r="L327" s="574"/>
      <c r="M327" s="574"/>
      <c r="N327" s="574"/>
      <c r="O327" s="574"/>
      <c r="P327" s="574"/>
      <c r="Q327" s="574"/>
      <c r="R327" s="574"/>
      <c r="S327" s="574"/>
      <c r="T327" s="574"/>
      <c r="U327" s="574"/>
      <c r="V327" s="574"/>
      <c r="W327" s="574"/>
    </row>
    <row r="328" spans="2:23" ht="51" outlineLevel="1" x14ac:dyDescent="0.2">
      <c r="B328" s="18"/>
      <c r="C328" s="1"/>
      <c r="D328" s="1"/>
      <c r="F328" s="2" t="s">
        <v>57</v>
      </c>
      <c r="G328" s="569" t="s">
        <v>824</v>
      </c>
      <c r="H328" s="565" t="s">
        <v>825</v>
      </c>
      <c r="I328" s="567" t="s">
        <v>826</v>
      </c>
      <c r="J328" s="568" t="s">
        <v>827</v>
      </c>
      <c r="K328" s="573"/>
      <c r="L328" s="574"/>
      <c r="M328" s="574"/>
      <c r="N328" s="574"/>
      <c r="O328" s="574"/>
      <c r="P328" s="574"/>
      <c r="Q328" s="574"/>
      <c r="R328" s="574"/>
      <c r="S328" s="574"/>
      <c r="T328" s="574"/>
      <c r="U328" s="574"/>
      <c r="V328" s="574"/>
      <c r="W328" s="574"/>
    </row>
    <row r="329" spans="2:23" x14ac:dyDescent="0.2">
      <c r="B329" s="18"/>
      <c r="C329" s="1"/>
      <c r="D329" s="1"/>
      <c r="E329" s="2" t="s">
        <v>59</v>
      </c>
      <c r="G329" s="569"/>
      <c r="H329" s="565"/>
      <c r="I329" s="567" t="s">
        <v>719</v>
      </c>
      <c r="J329" s="568" t="s">
        <v>719</v>
      </c>
      <c r="K329" s="573"/>
      <c r="L329" s="574"/>
      <c r="M329" s="574"/>
      <c r="N329" s="574"/>
      <c r="O329" s="574"/>
      <c r="P329" s="574"/>
      <c r="Q329" s="574"/>
      <c r="R329" s="574"/>
      <c r="S329" s="574"/>
      <c r="T329" s="574"/>
      <c r="U329" s="574"/>
      <c r="V329" s="574"/>
      <c r="W329" s="574"/>
    </row>
    <row r="330" spans="2:23" ht="51" outlineLevel="1" x14ac:dyDescent="0.2">
      <c r="B330" s="18"/>
      <c r="C330" s="1"/>
      <c r="D330" s="1"/>
      <c r="F330" s="2" t="s">
        <v>60</v>
      </c>
      <c r="G330" s="569" t="s">
        <v>824</v>
      </c>
      <c r="H330" s="565" t="s">
        <v>825</v>
      </c>
      <c r="I330" s="567" t="s">
        <v>826</v>
      </c>
      <c r="J330" s="568" t="s">
        <v>827</v>
      </c>
      <c r="K330" s="573"/>
      <c r="L330" s="574"/>
      <c r="M330" s="574"/>
      <c r="N330" s="574"/>
      <c r="O330" s="574"/>
      <c r="P330" s="574"/>
      <c r="Q330" s="574"/>
      <c r="R330" s="574"/>
      <c r="S330" s="574"/>
      <c r="T330" s="574"/>
      <c r="U330" s="574"/>
      <c r="V330" s="574"/>
      <c r="W330" s="574"/>
    </row>
    <row r="331" spans="2:23" ht="51" outlineLevel="1" x14ac:dyDescent="0.2">
      <c r="B331" s="18"/>
      <c r="C331" s="1"/>
      <c r="D331" s="1"/>
      <c r="F331" s="2" t="s">
        <v>62</v>
      </c>
      <c r="G331" s="569" t="s">
        <v>824</v>
      </c>
      <c r="H331" s="565" t="s">
        <v>825</v>
      </c>
      <c r="I331" s="567" t="s">
        <v>826</v>
      </c>
      <c r="J331" s="568" t="s">
        <v>827</v>
      </c>
      <c r="K331" s="573"/>
      <c r="L331" s="574"/>
      <c r="M331" s="574"/>
      <c r="N331" s="574"/>
      <c r="O331" s="574"/>
      <c r="P331" s="574"/>
      <c r="Q331" s="574"/>
      <c r="R331" s="574"/>
      <c r="S331" s="574"/>
      <c r="T331" s="574"/>
      <c r="U331" s="574"/>
      <c r="V331" s="574"/>
      <c r="W331" s="574"/>
    </row>
    <row r="332" spans="2:23" x14ac:dyDescent="0.2">
      <c r="B332" s="18"/>
      <c r="C332" s="1"/>
      <c r="D332" s="1"/>
      <c r="E332" s="2" t="s">
        <v>64</v>
      </c>
      <c r="G332" s="569"/>
      <c r="H332" s="565"/>
      <c r="I332" s="567" t="s">
        <v>719</v>
      </c>
      <c r="J332" s="568" t="s">
        <v>719</v>
      </c>
      <c r="K332" s="573"/>
      <c r="L332" s="574"/>
      <c r="M332" s="574"/>
      <c r="N332" s="574"/>
      <c r="O332" s="574"/>
      <c r="P332" s="574"/>
      <c r="Q332" s="574"/>
      <c r="R332" s="574"/>
      <c r="S332" s="574"/>
      <c r="T332" s="574"/>
      <c r="U332" s="574"/>
      <c r="V332" s="574"/>
      <c r="W332" s="574"/>
    </row>
    <row r="333" spans="2:23" ht="51" outlineLevel="1" x14ac:dyDescent="0.2">
      <c r="B333" s="18"/>
      <c r="C333" s="1"/>
      <c r="D333" s="1"/>
      <c r="F333" s="2" t="s">
        <v>65</v>
      </c>
      <c r="G333" s="569" t="s">
        <v>824</v>
      </c>
      <c r="H333" s="565" t="s">
        <v>825</v>
      </c>
      <c r="I333" s="567" t="s">
        <v>826</v>
      </c>
      <c r="J333" s="568" t="s">
        <v>827</v>
      </c>
      <c r="K333" s="573"/>
      <c r="L333" s="574"/>
      <c r="M333" s="574"/>
      <c r="N333" s="574"/>
      <c r="O333" s="574"/>
      <c r="P333" s="574"/>
      <c r="Q333" s="574"/>
      <c r="R333" s="574"/>
      <c r="S333" s="574"/>
      <c r="T333" s="574"/>
      <c r="U333" s="574"/>
      <c r="V333" s="574"/>
      <c r="W333" s="574"/>
    </row>
    <row r="334" spans="2:23" ht="51" outlineLevel="1" x14ac:dyDescent="0.2">
      <c r="B334" s="18"/>
      <c r="C334" s="1"/>
      <c r="D334" s="1"/>
      <c r="F334" s="2" t="s">
        <v>67</v>
      </c>
      <c r="G334" s="569" t="s">
        <v>824</v>
      </c>
      <c r="H334" s="565" t="s">
        <v>825</v>
      </c>
      <c r="I334" s="567" t="s">
        <v>826</v>
      </c>
      <c r="J334" s="568" t="s">
        <v>827</v>
      </c>
      <c r="K334" s="573"/>
      <c r="L334" s="574"/>
      <c r="M334" s="574"/>
      <c r="N334" s="574"/>
      <c r="O334" s="574"/>
      <c r="P334" s="574"/>
      <c r="Q334" s="574"/>
      <c r="R334" s="574"/>
      <c r="S334" s="574"/>
      <c r="T334" s="574"/>
      <c r="U334" s="574"/>
      <c r="V334" s="574"/>
      <c r="W334" s="574"/>
    </row>
    <row r="335" spans="2:23" x14ac:dyDescent="0.2">
      <c r="B335" s="18"/>
      <c r="C335" s="1"/>
      <c r="D335" s="1" t="s">
        <v>69</v>
      </c>
      <c r="G335" s="569"/>
      <c r="H335" s="565"/>
      <c r="I335" s="567" t="s">
        <v>719</v>
      </c>
      <c r="J335" s="568" t="s">
        <v>719</v>
      </c>
      <c r="K335" s="573"/>
      <c r="L335" s="574"/>
      <c r="M335" s="574"/>
      <c r="N335" s="574"/>
      <c r="O335" s="574"/>
      <c r="P335" s="574"/>
      <c r="Q335" s="574"/>
      <c r="R335" s="574"/>
      <c r="S335" s="574"/>
      <c r="T335" s="574"/>
      <c r="U335" s="574"/>
      <c r="V335" s="574"/>
      <c r="W335" s="574"/>
    </row>
    <row r="336" spans="2:23" x14ac:dyDescent="0.2">
      <c r="B336" s="18"/>
      <c r="C336" s="1"/>
      <c r="D336" s="1"/>
      <c r="E336" s="2" t="s">
        <v>70</v>
      </c>
      <c r="G336" s="569"/>
      <c r="H336" s="565"/>
      <c r="I336" s="567" t="s">
        <v>719</v>
      </c>
      <c r="J336" s="568" t="s">
        <v>719</v>
      </c>
      <c r="K336" s="573"/>
      <c r="L336" s="574"/>
      <c r="M336" s="574"/>
      <c r="N336" s="574"/>
      <c r="O336" s="574"/>
      <c r="P336" s="574"/>
      <c r="Q336" s="574"/>
      <c r="R336" s="574"/>
      <c r="S336" s="574"/>
      <c r="T336" s="574"/>
      <c r="U336" s="574"/>
      <c r="V336" s="574"/>
      <c r="W336" s="574"/>
    </row>
    <row r="337" spans="2:23" ht="51" outlineLevel="1" x14ac:dyDescent="0.2">
      <c r="B337" s="18"/>
      <c r="C337" s="1"/>
      <c r="D337" s="1"/>
      <c r="F337" s="2" t="s">
        <v>71</v>
      </c>
      <c r="G337" s="569" t="s">
        <v>824</v>
      </c>
      <c r="H337" s="565" t="s">
        <v>825</v>
      </c>
      <c r="I337" s="567" t="s">
        <v>826</v>
      </c>
      <c r="J337" s="568" t="s">
        <v>827</v>
      </c>
      <c r="K337" s="573"/>
      <c r="L337" s="574"/>
      <c r="M337" s="574"/>
      <c r="N337" s="574"/>
      <c r="O337" s="574"/>
      <c r="P337" s="574"/>
      <c r="Q337" s="574"/>
      <c r="R337" s="574"/>
      <c r="S337" s="574"/>
      <c r="T337" s="574"/>
      <c r="U337" s="574"/>
      <c r="V337" s="574"/>
      <c r="W337" s="574"/>
    </row>
    <row r="338" spans="2:23" ht="51" outlineLevel="1" x14ac:dyDescent="0.2">
      <c r="B338" s="18"/>
      <c r="C338" s="1"/>
      <c r="D338" s="1"/>
      <c r="F338" s="2" t="s">
        <v>73</v>
      </c>
      <c r="G338" s="569" t="s">
        <v>824</v>
      </c>
      <c r="H338" s="565" t="s">
        <v>825</v>
      </c>
      <c r="I338" s="567" t="s">
        <v>826</v>
      </c>
      <c r="J338" s="568" t="s">
        <v>827</v>
      </c>
      <c r="K338" s="573"/>
      <c r="L338" s="574"/>
      <c r="M338" s="574"/>
      <c r="N338" s="574"/>
      <c r="O338" s="574"/>
      <c r="P338" s="574"/>
      <c r="Q338" s="574"/>
      <c r="R338" s="574"/>
      <c r="S338" s="574"/>
      <c r="T338" s="574"/>
      <c r="U338" s="574"/>
      <c r="V338" s="574"/>
      <c r="W338" s="574"/>
    </row>
    <row r="339" spans="2:23" x14ac:dyDescent="0.2">
      <c r="B339" s="18"/>
      <c r="C339" s="1"/>
      <c r="D339" s="1"/>
      <c r="E339" s="2" t="s">
        <v>75</v>
      </c>
      <c r="G339" s="569"/>
      <c r="H339" s="565"/>
      <c r="I339" s="567" t="s">
        <v>719</v>
      </c>
      <c r="J339" s="568" t="s">
        <v>719</v>
      </c>
      <c r="K339" s="573"/>
      <c r="L339" s="574"/>
      <c r="M339" s="574"/>
      <c r="N339" s="574"/>
      <c r="O339" s="574"/>
      <c r="P339" s="574"/>
      <c r="Q339" s="574"/>
      <c r="R339" s="574"/>
      <c r="S339" s="574"/>
      <c r="T339" s="574"/>
      <c r="U339" s="574"/>
      <c r="V339" s="574"/>
      <c r="W339" s="574"/>
    </row>
    <row r="340" spans="2:23" ht="51" outlineLevel="1" x14ac:dyDescent="0.2">
      <c r="B340" s="18"/>
      <c r="C340" s="1"/>
      <c r="D340" s="1"/>
      <c r="F340" s="2" t="s">
        <v>76</v>
      </c>
      <c r="G340" s="569" t="s">
        <v>824</v>
      </c>
      <c r="H340" s="565" t="s">
        <v>825</v>
      </c>
      <c r="I340" s="567" t="s">
        <v>826</v>
      </c>
      <c r="J340" s="568" t="s">
        <v>827</v>
      </c>
      <c r="K340" s="573"/>
      <c r="L340" s="574"/>
      <c r="M340" s="574"/>
      <c r="N340" s="574"/>
      <c r="O340" s="574"/>
      <c r="P340" s="574"/>
      <c r="Q340" s="574"/>
      <c r="R340" s="574"/>
      <c r="S340" s="574"/>
      <c r="T340" s="574"/>
      <c r="U340" s="574"/>
      <c r="V340" s="574"/>
      <c r="W340" s="574"/>
    </row>
    <row r="341" spans="2:23" ht="51" outlineLevel="1" x14ac:dyDescent="0.2">
      <c r="B341" s="18"/>
      <c r="C341" s="1"/>
      <c r="D341" s="1"/>
      <c r="F341" s="2" t="s">
        <v>78</v>
      </c>
      <c r="G341" s="569" t="s">
        <v>824</v>
      </c>
      <c r="H341" s="565" t="s">
        <v>825</v>
      </c>
      <c r="I341" s="567" t="s">
        <v>826</v>
      </c>
      <c r="J341" s="568" t="s">
        <v>827</v>
      </c>
      <c r="K341" s="573"/>
      <c r="L341" s="574"/>
      <c r="M341" s="574"/>
      <c r="N341" s="574"/>
      <c r="O341" s="574"/>
      <c r="P341" s="574"/>
      <c r="Q341" s="574"/>
      <c r="R341" s="574"/>
      <c r="S341" s="574"/>
      <c r="T341" s="574"/>
      <c r="U341" s="574"/>
      <c r="V341" s="574"/>
      <c r="W341" s="574"/>
    </row>
    <row r="342" spans="2:23" ht="51" outlineLevel="1" x14ac:dyDescent="0.2">
      <c r="B342" s="18"/>
      <c r="C342" s="1"/>
      <c r="D342" s="1"/>
      <c r="F342" s="2" t="s">
        <v>80</v>
      </c>
      <c r="G342" s="569" t="s">
        <v>824</v>
      </c>
      <c r="H342" s="565" t="s">
        <v>825</v>
      </c>
      <c r="I342" s="567" t="s">
        <v>826</v>
      </c>
      <c r="J342" s="568" t="s">
        <v>827</v>
      </c>
      <c r="K342" s="573"/>
      <c r="L342" s="574"/>
      <c r="M342" s="574"/>
      <c r="N342" s="574"/>
      <c r="O342" s="574"/>
      <c r="P342" s="574"/>
      <c r="Q342" s="574"/>
      <c r="R342" s="574"/>
      <c r="S342" s="574"/>
      <c r="T342" s="574"/>
      <c r="U342" s="574"/>
      <c r="V342" s="574"/>
      <c r="W342" s="574"/>
    </row>
    <row r="343" spans="2:23" x14ac:dyDescent="0.2">
      <c r="B343" s="18"/>
      <c r="C343" s="1"/>
      <c r="D343" s="1"/>
      <c r="E343" s="2" t="s">
        <v>82</v>
      </c>
      <c r="G343" s="569"/>
      <c r="H343" s="565"/>
      <c r="I343" s="567" t="s">
        <v>719</v>
      </c>
      <c r="J343" s="568" t="s">
        <v>719</v>
      </c>
      <c r="K343" s="573"/>
      <c r="L343" s="574"/>
      <c r="M343" s="574"/>
      <c r="N343" s="574"/>
      <c r="O343" s="574"/>
      <c r="P343" s="574"/>
      <c r="Q343" s="574"/>
      <c r="R343" s="574"/>
      <c r="S343" s="574"/>
      <c r="T343" s="574"/>
      <c r="U343" s="574"/>
      <c r="V343" s="574"/>
      <c r="W343" s="574"/>
    </row>
    <row r="344" spans="2:23" ht="51" outlineLevel="1" x14ac:dyDescent="0.2">
      <c r="B344" s="18"/>
      <c r="C344" s="1"/>
      <c r="D344" s="1"/>
      <c r="F344" s="2" t="s">
        <v>83</v>
      </c>
      <c r="G344" s="569" t="s">
        <v>824</v>
      </c>
      <c r="H344" s="565" t="s">
        <v>825</v>
      </c>
      <c r="I344" s="567" t="s">
        <v>826</v>
      </c>
      <c r="J344" s="568" t="s">
        <v>827</v>
      </c>
      <c r="K344" s="573"/>
      <c r="L344" s="574"/>
      <c r="M344" s="574"/>
      <c r="N344" s="574"/>
      <c r="O344" s="574"/>
      <c r="P344" s="574"/>
      <c r="Q344" s="574"/>
      <c r="R344" s="574"/>
      <c r="S344" s="574"/>
      <c r="T344" s="574"/>
      <c r="U344" s="574"/>
      <c r="V344" s="574"/>
      <c r="W344" s="574"/>
    </row>
    <row r="345" spans="2:23" ht="51" outlineLevel="1" x14ac:dyDescent="0.2">
      <c r="B345" s="18"/>
      <c r="C345" s="1"/>
      <c r="D345" s="1"/>
      <c r="F345" s="2" t="s">
        <v>85</v>
      </c>
      <c r="G345" s="569" t="s">
        <v>824</v>
      </c>
      <c r="H345" s="565" t="s">
        <v>825</v>
      </c>
      <c r="I345" s="567" t="s">
        <v>826</v>
      </c>
      <c r="J345" s="568" t="s">
        <v>827</v>
      </c>
      <c r="K345" s="573"/>
      <c r="L345" s="574"/>
      <c r="M345" s="574"/>
      <c r="N345" s="574"/>
      <c r="O345" s="574"/>
      <c r="P345" s="574"/>
      <c r="Q345" s="574"/>
      <c r="R345" s="574"/>
      <c r="S345" s="574"/>
      <c r="T345" s="574"/>
      <c r="U345" s="574"/>
      <c r="V345" s="574"/>
      <c r="W345" s="574"/>
    </row>
    <row r="346" spans="2:23" x14ac:dyDescent="0.2">
      <c r="B346" s="18"/>
      <c r="C346" s="1"/>
      <c r="D346" s="1"/>
      <c r="E346" s="2" t="s">
        <v>87</v>
      </c>
      <c r="G346" s="569"/>
      <c r="H346" s="565"/>
      <c r="I346" s="567" t="s">
        <v>719</v>
      </c>
      <c r="J346" s="568" t="s">
        <v>719</v>
      </c>
      <c r="K346" s="573"/>
      <c r="L346" s="574"/>
      <c r="M346" s="574"/>
      <c r="N346" s="574"/>
      <c r="O346" s="574"/>
      <c r="P346" s="574"/>
      <c r="Q346" s="574"/>
      <c r="R346" s="574"/>
      <c r="S346" s="574"/>
      <c r="T346" s="574"/>
      <c r="U346" s="574"/>
      <c r="V346" s="574"/>
      <c r="W346" s="574"/>
    </row>
    <row r="347" spans="2:23" ht="51" outlineLevel="1" x14ac:dyDescent="0.2">
      <c r="B347" s="18"/>
      <c r="C347" s="1"/>
      <c r="D347" s="1"/>
      <c r="F347" s="2" t="s">
        <v>88</v>
      </c>
      <c r="G347" s="569" t="s">
        <v>824</v>
      </c>
      <c r="H347" s="565" t="s">
        <v>825</v>
      </c>
      <c r="I347" s="567" t="s">
        <v>826</v>
      </c>
      <c r="J347" s="568" t="s">
        <v>827</v>
      </c>
      <c r="K347" s="573"/>
      <c r="L347" s="574"/>
      <c r="M347" s="574"/>
      <c r="N347" s="574"/>
      <c r="O347" s="574"/>
      <c r="P347" s="574"/>
      <c r="Q347" s="574"/>
      <c r="R347" s="574"/>
      <c r="S347" s="574"/>
      <c r="T347" s="574"/>
      <c r="U347" s="574"/>
      <c r="V347" s="574"/>
      <c r="W347" s="574"/>
    </row>
    <row r="348" spans="2:23" ht="51" outlineLevel="1" x14ac:dyDescent="0.2">
      <c r="B348" s="18"/>
      <c r="C348" s="1"/>
      <c r="D348" s="1"/>
      <c r="F348" s="2" t="s">
        <v>90</v>
      </c>
      <c r="G348" s="569" t="s">
        <v>824</v>
      </c>
      <c r="H348" s="565" t="s">
        <v>825</v>
      </c>
      <c r="I348" s="567" t="s">
        <v>826</v>
      </c>
      <c r="J348" s="568" t="s">
        <v>827</v>
      </c>
      <c r="K348" s="573"/>
      <c r="L348" s="574"/>
      <c r="M348" s="574"/>
      <c r="N348" s="574"/>
      <c r="O348" s="574"/>
      <c r="P348" s="574"/>
      <c r="Q348" s="574"/>
      <c r="R348" s="574"/>
      <c r="S348" s="574"/>
      <c r="T348" s="574"/>
      <c r="U348" s="574"/>
      <c r="V348" s="574"/>
      <c r="W348" s="574"/>
    </row>
    <row r="349" spans="2:23" ht="51" outlineLevel="1" x14ac:dyDescent="0.2">
      <c r="B349" s="18"/>
      <c r="C349" s="1"/>
      <c r="D349" s="1"/>
      <c r="F349" s="2" t="s">
        <v>92</v>
      </c>
      <c r="G349" s="569" t="s">
        <v>824</v>
      </c>
      <c r="H349" s="565" t="s">
        <v>825</v>
      </c>
      <c r="I349" s="567" t="s">
        <v>826</v>
      </c>
      <c r="J349" s="568" t="s">
        <v>827</v>
      </c>
      <c r="K349" s="573"/>
      <c r="L349" s="574"/>
      <c r="M349" s="574"/>
      <c r="N349" s="574"/>
      <c r="O349" s="574"/>
      <c r="P349" s="574"/>
      <c r="Q349" s="574"/>
      <c r="R349" s="574"/>
      <c r="S349" s="574"/>
      <c r="T349" s="574"/>
      <c r="U349" s="574"/>
      <c r="V349" s="574"/>
      <c r="W349" s="574"/>
    </row>
    <row r="350" spans="2:23" x14ac:dyDescent="0.2">
      <c r="B350" s="18"/>
      <c r="C350" s="1"/>
      <c r="D350" s="1"/>
      <c r="E350" s="2" t="s">
        <v>94</v>
      </c>
      <c r="G350" s="569"/>
      <c r="H350" s="565"/>
      <c r="I350" s="567" t="s">
        <v>719</v>
      </c>
      <c r="J350" s="568" t="s">
        <v>719</v>
      </c>
      <c r="K350" s="573"/>
      <c r="L350" s="574"/>
      <c r="M350" s="574"/>
      <c r="N350" s="574"/>
      <c r="O350" s="574"/>
      <c r="P350" s="574"/>
      <c r="Q350" s="574"/>
      <c r="R350" s="574"/>
      <c r="S350" s="574"/>
      <c r="T350" s="574"/>
      <c r="U350" s="574"/>
      <c r="V350" s="574"/>
      <c r="W350" s="574"/>
    </row>
    <row r="351" spans="2:23" ht="51" outlineLevel="1" x14ac:dyDescent="0.2">
      <c r="B351" s="18"/>
      <c r="C351" s="1"/>
      <c r="D351" s="1"/>
      <c r="F351" s="2" t="s">
        <v>94</v>
      </c>
      <c r="G351" s="569" t="s">
        <v>824</v>
      </c>
      <c r="H351" s="565" t="s">
        <v>825</v>
      </c>
      <c r="I351" s="567" t="s">
        <v>826</v>
      </c>
      <c r="J351" s="568" t="s">
        <v>827</v>
      </c>
      <c r="K351" s="573"/>
      <c r="L351" s="574"/>
      <c r="M351" s="574"/>
      <c r="N351" s="574"/>
      <c r="O351" s="574"/>
      <c r="P351" s="574"/>
      <c r="Q351" s="574"/>
      <c r="R351" s="574"/>
      <c r="S351" s="574"/>
      <c r="T351" s="574"/>
      <c r="U351" s="574"/>
      <c r="V351" s="574"/>
      <c r="W351" s="574"/>
    </row>
    <row r="352" spans="2:23" x14ac:dyDescent="0.2">
      <c r="B352" s="18"/>
      <c r="C352" s="1"/>
      <c r="D352" s="1" t="s">
        <v>96</v>
      </c>
      <c r="G352" s="569"/>
      <c r="H352" s="565"/>
      <c r="I352" s="567" t="s">
        <v>719</v>
      </c>
      <c r="J352" s="568" t="s">
        <v>719</v>
      </c>
      <c r="K352" s="573"/>
      <c r="L352" s="574"/>
      <c r="M352" s="574"/>
      <c r="N352" s="574"/>
      <c r="O352" s="574"/>
      <c r="P352" s="574"/>
      <c r="Q352" s="574"/>
      <c r="R352" s="574"/>
      <c r="S352" s="574"/>
      <c r="T352" s="574"/>
      <c r="U352" s="574"/>
      <c r="V352" s="574"/>
      <c r="W352" s="574"/>
    </row>
    <row r="353" spans="2:23" x14ac:dyDescent="0.2">
      <c r="B353" s="18"/>
      <c r="C353" s="1"/>
      <c r="D353" s="1"/>
      <c r="E353" s="2" t="s">
        <v>97</v>
      </c>
      <c r="G353" s="569"/>
      <c r="H353" s="565"/>
      <c r="I353" s="567" t="s">
        <v>719</v>
      </c>
      <c r="J353" s="568" t="s">
        <v>719</v>
      </c>
      <c r="K353" s="573"/>
      <c r="L353" s="574"/>
      <c r="M353" s="574"/>
      <c r="N353" s="574"/>
      <c r="O353" s="574"/>
      <c r="P353" s="574"/>
      <c r="Q353" s="574"/>
      <c r="R353" s="574"/>
      <c r="S353" s="574"/>
      <c r="T353" s="574"/>
      <c r="U353" s="574"/>
      <c r="V353" s="574"/>
      <c r="W353" s="574"/>
    </row>
    <row r="354" spans="2:23" ht="51" outlineLevel="1" x14ac:dyDescent="0.2">
      <c r="B354" s="18"/>
      <c r="C354" s="1"/>
      <c r="D354" s="1"/>
      <c r="F354" s="2" t="s">
        <v>98</v>
      </c>
      <c r="G354" s="569" t="s">
        <v>824</v>
      </c>
      <c r="H354" s="565" t="s">
        <v>825</v>
      </c>
      <c r="I354" s="567" t="s">
        <v>826</v>
      </c>
      <c r="J354" s="568" t="s">
        <v>827</v>
      </c>
      <c r="K354" s="573"/>
      <c r="L354" s="574"/>
      <c r="M354" s="574"/>
      <c r="N354" s="574"/>
      <c r="O354" s="574"/>
      <c r="P354" s="574"/>
      <c r="Q354" s="574"/>
      <c r="R354" s="574"/>
      <c r="S354" s="574"/>
      <c r="T354" s="574"/>
      <c r="U354" s="574"/>
      <c r="V354" s="574"/>
      <c r="W354" s="574"/>
    </row>
    <row r="355" spans="2:23" ht="51" outlineLevel="1" x14ac:dyDescent="0.2">
      <c r="B355" s="18"/>
      <c r="C355" s="1"/>
      <c r="D355" s="1"/>
      <c r="F355" s="2" t="s">
        <v>100</v>
      </c>
      <c r="G355" s="569" t="s">
        <v>824</v>
      </c>
      <c r="H355" s="565" t="s">
        <v>825</v>
      </c>
      <c r="I355" s="567" t="s">
        <v>826</v>
      </c>
      <c r="J355" s="568" t="s">
        <v>827</v>
      </c>
      <c r="K355" s="573"/>
      <c r="L355" s="574"/>
      <c r="M355" s="574"/>
      <c r="N355" s="574"/>
      <c r="O355" s="574"/>
      <c r="P355" s="574"/>
      <c r="Q355" s="574"/>
      <c r="R355" s="574"/>
      <c r="S355" s="574"/>
      <c r="T355" s="574"/>
      <c r="U355" s="574"/>
      <c r="V355" s="574"/>
      <c r="W355" s="574"/>
    </row>
    <row r="356" spans="2:23" x14ac:dyDescent="0.2">
      <c r="B356" s="18"/>
      <c r="C356" s="1"/>
      <c r="D356" s="1"/>
      <c r="E356" s="2" t="s">
        <v>102</v>
      </c>
      <c r="G356" s="569"/>
      <c r="H356" s="565"/>
      <c r="I356" s="567" t="s">
        <v>719</v>
      </c>
      <c r="J356" s="568" t="s">
        <v>719</v>
      </c>
      <c r="K356" s="573"/>
      <c r="L356" s="574"/>
      <c r="M356" s="574"/>
      <c r="N356" s="574"/>
      <c r="O356" s="574"/>
      <c r="P356" s="574"/>
      <c r="Q356" s="574"/>
      <c r="R356" s="574"/>
      <c r="S356" s="574"/>
      <c r="T356" s="574"/>
      <c r="U356" s="574"/>
      <c r="V356" s="574"/>
      <c r="W356" s="574"/>
    </row>
    <row r="357" spans="2:23" ht="51" outlineLevel="1" x14ac:dyDescent="0.2">
      <c r="B357" s="18"/>
      <c r="C357" s="1"/>
      <c r="D357" s="1"/>
      <c r="F357" s="2" t="s">
        <v>103</v>
      </c>
      <c r="G357" s="569" t="s">
        <v>824</v>
      </c>
      <c r="H357" s="565" t="s">
        <v>825</v>
      </c>
      <c r="I357" s="567" t="s">
        <v>826</v>
      </c>
      <c r="J357" s="568" t="s">
        <v>827</v>
      </c>
      <c r="K357" s="573"/>
      <c r="L357" s="574"/>
      <c r="M357" s="574"/>
      <c r="N357" s="574"/>
      <c r="O357" s="574"/>
      <c r="P357" s="574"/>
      <c r="Q357" s="574"/>
      <c r="R357" s="574"/>
      <c r="S357" s="574"/>
      <c r="T357" s="574"/>
      <c r="U357" s="574"/>
      <c r="V357" s="574"/>
      <c r="W357" s="574"/>
    </row>
    <row r="358" spans="2:23" ht="51" outlineLevel="1" x14ac:dyDescent="0.2">
      <c r="B358" s="18"/>
      <c r="C358" s="1"/>
      <c r="D358" s="1"/>
      <c r="F358" s="2" t="s">
        <v>105</v>
      </c>
      <c r="G358" s="569" t="s">
        <v>824</v>
      </c>
      <c r="H358" s="565" t="s">
        <v>825</v>
      </c>
      <c r="I358" s="567" t="s">
        <v>826</v>
      </c>
      <c r="J358" s="568" t="s">
        <v>827</v>
      </c>
      <c r="K358" s="573"/>
      <c r="L358" s="574"/>
      <c r="M358" s="574"/>
      <c r="N358" s="574"/>
      <c r="O358" s="574"/>
      <c r="P358" s="574"/>
      <c r="Q358" s="574"/>
      <c r="R358" s="574"/>
      <c r="S358" s="574"/>
      <c r="T358" s="574"/>
      <c r="U358" s="574"/>
      <c r="V358" s="574"/>
      <c r="W358" s="574"/>
    </row>
    <row r="359" spans="2:23" x14ac:dyDescent="0.2">
      <c r="B359" s="18"/>
      <c r="C359" s="1"/>
      <c r="D359" s="1"/>
      <c r="E359" s="2" t="s">
        <v>107</v>
      </c>
      <c r="G359" s="569"/>
      <c r="H359" s="565"/>
      <c r="I359" s="567" t="s">
        <v>719</v>
      </c>
      <c r="J359" s="568" t="s">
        <v>719</v>
      </c>
      <c r="K359" s="573"/>
      <c r="L359" s="574"/>
      <c r="M359" s="574"/>
      <c r="N359" s="574"/>
      <c r="O359" s="574"/>
      <c r="P359" s="574"/>
      <c r="Q359" s="574"/>
      <c r="R359" s="574"/>
      <c r="S359" s="574"/>
      <c r="T359" s="574"/>
      <c r="U359" s="574"/>
      <c r="V359" s="574"/>
      <c r="W359" s="574"/>
    </row>
    <row r="360" spans="2:23" ht="51" outlineLevel="1" x14ac:dyDescent="0.2">
      <c r="B360" s="18"/>
      <c r="C360" s="1"/>
      <c r="D360" s="1"/>
      <c r="F360" s="2" t="s">
        <v>107</v>
      </c>
      <c r="G360" s="569" t="s">
        <v>824</v>
      </c>
      <c r="H360" s="565" t="s">
        <v>825</v>
      </c>
      <c r="I360" s="567" t="s">
        <v>826</v>
      </c>
      <c r="J360" s="568" t="s">
        <v>827</v>
      </c>
      <c r="K360" s="573"/>
      <c r="L360" s="574"/>
      <c r="M360" s="574"/>
      <c r="N360" s="574"/>
      <c r="O360" s="574"/>
      <c r="P360" s="574"/>
      <c r="Q360" s="574"/>
      <c r="R360" s="574"/>
      <c r="S360" s="574"/>
      <c r="T360" s="574"/>
      <c r="U360" s="574"/>
      <c r="V360" s="574"/>
      <c r="W360" s="574"/>
    </row>
    <row r="361" spans="2:23" x14ac:dyDescent="0.2">
      <c r="B361" s="18"/>
      <c r="C361" s="1"/>
      <c r="D361" s="1" t="s">
        <v>109</v>
      </c>
      <c r="G361" s="569"/>
      <c r="H361" s="565"/>
      <c r="I361" s="567" t="s">
        <v>719</v>
      </c>
      <c r="J361" s="568" t="s">
        <v>719</v>
      </c>
      <c r="K361" s="573"/>
      <c r="L361" s="574"/>
      <c r="M361" s="574"/>
      <c r="N361" s="574"/>
      <c r="O361" s="574"/>
      <c r="P361" s="574"/>
      <c r="Q361" s="574"/>
      <c r="R361" s="574"/>
      <c r="S361" s="574"/>
      <c r="T361" s="574"/>
      <c r="U361" s="574"/>
      <c r="V361" s="574"/>
      <c r="W361" s="574"/>
    </row>
    <row r="362" spans="2:23" ht="178.5" outlineLevel="1" x14ac:dyDescent="0.2">
      <c r="B362" s="18"/>
      <c r="C362" s="1"/>
      <c r="D362" s="1"/>
      <c r="F362" s="2" t="s">
        <v>110</v>
      </c>
      <c r="G362" s="569" t="s">
        <v>824</v>
      </c>
      <c r="H362" s="565" t="s">
        <v>828</v>
      </c>
      <c r="I362" s="567" t="s">
        <v>826</v>
      </c>
      <c r="J362" s="568" t="s">
        <v>827</v>
      </c>
      <c r="K362" s="573"/>
      <c r="L362" s="574"/>
      <c r="M362" s="574"/>
      <c r="N362" s="574"/>
      <c r="O362" s="574"/>
      <c r="P362" s="574"/>
      <c r="Q362" s="574"/>
      <c r="R362" s="574"/>
      <c r="S362" s="574"/>
      <c r="T362" s="574"/>
      <c r="U362" s="574"/>
      <c r="V362" s="574"/>
      <c r="W362" s="574"/>
    </row>
    <row r="363" spans="2:23" ht="178.5" outlineLevel="1" x14ac:dyDescent="0.2">
      <c r="B363" s="18"/>
      <c r="C363" s="1"/>
      <c r="D363" s="1"/>
      <c r="F363" s="2" t="s">
        <v>111</v>
      </c>
      <c r="G363" s="569" t="s">
        <v>824</v>
      </c>
      <c r="H363" s="565" t="s">
        <v>828</v>
      </c>
      <c r="I363" s="567" t="s">
        <v>826</v>
      </c>
      <c r="J363" s="568" t="s">
        <v>827</v>
      </c>
      <c r="K363" s="573"/>
      <c r="L363" s="574"/>
      <c r="M363" s="574"/>
      <c r="N363" s="574"/>
      <c r="O363" s="574"/>
      <c r="P363" s="574"/>
      <c r="Q363" s="574"/>
      <c r="R363" s="574"/>
      <c r="S363" s="574"/>
      <c r="T363" s="574"/>
      <c r="U363" s="574"/>
      <c r="V363" s="574"/>
      <c r="W363" s="574"/>
    </row>
    <row r="364" spans="2:23" ht="178.5" outlineLevel="1" x14ac:dyDescent="0.2">
      <c r="B364" s="18"/>
      <c r="C364" s="1"/>
      <c r="D364" s="1"/>
      <c r="F364" s="2" t="s">
        <v>112</v>
      </c>
      <c r="G364" s="569" t="s">
        <v>824</v>
      </c>
      <c r="H364" s="565" t="s">
        <v>828</v>
      </c>
      <c r="I364" s="567" t="s">
        <v>826</v>
      </c>
      <c r="J364" s="568" t="s">
        <v>827</v>
      </c>
      <c r="K364" s="573"/>
      <c r="L364" s="574"/>
      <c r="M364" s="574"/>
      <c r="N364" s="574"/>
      <c r="O364" s="574"/>
      <c r="P364" s="574"/>
      <c r="Q364" s="574"/>
      <c r="R364" s="574"/>
      <c r="S364" s="574"/>
      <c r="T364" s="574"/>
      <c r="U364" s="574"/>
      <c r="V364" s="574"/>
      <c r="W364" s="574"/>
    </row>
    <row r="365" spans="2:23" x14ac:dyDescent="0.2">
      <c r="B365" s="18"/>
      <c r="C365" s="79"/>
      <c r="D365" s="1" t="s">
        <v>113</v>
      </c>
      <c r="G365" s="569"/>
      <c r="H365" s="565"/>
      <c r="I365" s="567" t="s">
        <v>719</v>
      </c>
      <c r="J365" s="568" t="s">
        <v>719</v>
      </c>
      <c r="K365" s="573"/>
      <c r="L365" s="574"/>
      <c r="M365" s="574"/>
      <c r="N365" s="574"/>
      <c r="O365" s="574"/>
      <c r="P365" s="574"/>
      <c r="Q365" s="574"/>
      <c r="R365" s="574"/>
      <c r="S365" s="574"/>
      <c r="T365" s="574"/>
      <c r="U365" s="574"/>
      <c r="V365" s="574"/>
      <c r="W365" s="574"/>
    </row>
    <row r="366" spans="2:23" ht="38.25" outlineLevel="1" x14ac:dyDescent="0.2">
      <c r="B366" s="18"/>
      <c r="C366" s="1"/>
      <c r="D366" s="1"/>
      <c r="F366" s="2" t="s">
        <v>114</v>
      </c>
      <c r="G366" s="569" t="s">
        <v>824</v>
      </c>
      <c r="H366" s="565" t="s">
        <v>829</v>
      </c>
      <c r="I366" s="567" t="s">
        <v>826</v>
      </c>
      <c r="J366" s="568" t="s">
        <v>827</v>
      </c>
      <c r="K366" s="573"/>
      <c r="L366" s="574"/>
      <c r="M366" s="574"/>
      <c r="N366" s="574"/>
      <c r="O366" s="574"/>
      <c r="P366" s="574"/>
      <c r="Q366" s="574"/>
      <c r="R366" s="574"/>
      <c r="S366" s="574"/>
      <c r="T366" s="574"/>
      <c r="U366" s="574"/>
      <c r="V366" s="574"/>
      <c r="W366" s="574"/>
    </row>
    <row r="367" spans="2:23" ht="38.25" outlineLevel="1" x14ac:dyDescent="0.2">
      <c r="B367" s="18"/>
      <c r="C367" s="1"/>
      <c r="D367" s="1"/>
      <c r="F367" s="2" t="s">
        <v>116</v>
      </c>
      <c r="G367" s="569" t="s">
        <v>824</v>
      </c>
      <c r="H367" s="565" t="s">
        <v>829</v>
      </c>
      <c r="I367" s="567" t="s">
        <v>826</v>
      </c>
      <c r="J367" s="568" t="s">
        <v>827</v>
      </c>
      <c r="K367" s="573"/>
      <c r="L367" s="574"/>
      <c r="M367" s="574"/>
      <c r="N367" s="574"/>
      <c r="O367" s="574"/>
      <c r="P367" s="574"/>
      <c r="Q367" s="574"/>
      <c r="R367" s="574"/>
      <c r="S367" s="574"/>
      <c r="T367" s="574"/>
      <c r="U367" s="574"/>
      <c r="V367" s="574"/>
      <c r="W367" s="574"/>
    </row>
    <row r="368" spans="2:23" x14ac:dyDescent="0.2">
      <c r="B368" s="27"/>
      <c r="C368" s="1" t="s">
        <v>499</v>
      </c>
      <c r="G368" s="63"/>
      <c r="H368" s="397"/>
      <c r="I368" s="7" t="s">
        <v>719</v>
      </c>
      <c r="J368" s="66" t="s">
        <v>719</v>
      </c>
    </row>
    <row r="369" spans="2:23" x14ac:dyDescent="0.2">
      <c r="B369" s="18"/>
      <c r="C369" s="1"/>
      <c r="D369" s="267" t="s">
        <v>32</v>
      </c>
      <c r="G369" s="569"/>
      <c r="H369" s="565"/>
      <c r="I369" s="567" t="s">
        <v>719</v>
      </c>
      <c r="J369" s="568" t="s">
        <v>719</v>
      </c>
      <c r="K369" s="573"/>
      <c r="L369" s="574"/>
      <c r="M369" s="574"/>
      <c r="N369" s="574"/>
      <c r="O369" s="574"/>
      <c r="P369" s="574"/>
      <c r="Q369" s="574"/>
      <c r="R369" s="574"/>
      <c r="S369" s="574"/>
      <c r="T369" s="574"/>
      <c r="U369" s="574"/>
      <c r="V369" s="574"/>
      <c r="W369" s="574"/>
    </row>
    <row r="370" spans="2:23" x14ac:dyDescent="0.2">
      <c r="B370" s="18"/>
      <c r="C370" s="1"/>
      <c r="D370" s="1"/>
      <c r="E370" s="2" t="s">
        <v>33</v>
      </c>
      <c r="G370" s="569"/>
      <c r="H370" s="565"/>
      <c r="I370" s="567" t="s">
        <v>719</v>
      </c>
      <c r="J370" s="568" t="s">
        <v>719</v>
      </c>
      <c r="K370" s="573"/>
      <c r="L370" s="574"/>
      <c r="M370" s="574"/>
      <c r="N370" s="574"/>
      <c r="O370" s="574"/>
      <c r="P370" s="574"/>
      <c r="Q370" s="574"/>
      <c r="R370" s="574"/>
      <c r="S370" s="574"/>
      <c r="T370" s="574"/>
      <c r="U370" s="574"/>
      <c r="V370" s="574"/>
      <c r="W370" s="574"/>
    </row>
    <row r="371" spans="2:23" ht="38.25" outlineLevel="1" x14ac:dyDescent="0.2">
      <c r="B371" s="18"/>
      <c r="C371" s="1"/>
      <c r="D371" s="1"/>
      <c r="F371" s="2" t="s">
        <v>34</v>
      </c>
      <c r="G371" s="569" t="s">
        <v>830</v>
      </c>
      <c r="H371" s="565" t="s">
        <v>831</v>
      </c>
      <c r="I371" s="567" t="s">
        <v>776</v>
      </c>
      <c r="J371" s="568" t="s">
        <v>832</v>
      </c>
      <c r="K371" s="573"/>
      <c r="L371" s="574"/>
      <c r="M371" s="574"/>
      <c r="N371" s="574"/>
      <c r="O371" s="574"/>
      <c r="P371" s="574"/>
      <c r="Q371" s="574"/>
      <c r="R371" s="574"/>
      <c r="S371" s="574"/>
      <c r="T371" s="574"/>
      <c r="U371" s="574"/>
      <c r="V371" s="574"/>
      <c r="W371" s="574"/>
    </row>
    <row r="372" spans="2:23" ht="38.25" outlineLevel="1" x14ac:dyDescent="0.2">
      <c r="B372" s="18"/>
      <c r="C372" s="1"/>
      <c r="D372" s="1"/>
      <c r="F372" s="2" t="s">
        <v>36</v>
      </c>
      <c r="G372" s="569" t="s">
        <v>830</v>
      </c>
      <c r="H372" s="565" t="s">
        <v>831</v>
      </c>
      <c r="I372" s="567" t="s">
        <v>776</v>
      </c>
      <c r="J372" s="568" t="s">
        <v>832</v>
      </c>
      <c r="K372" s="573"/>
      <c r="L372" s="574"/>
      <c r="M372" s="574"/>
      <c r="N372" s="574"/>
      <c r="O372" s="574"/>
      <c r="P372" s="574"/>
      <c r="Q372" s="574"/>
      <c r="R372" s="574"/>
      <c r="S372" s="574"/>
      <c r="T372" s="574"/>
      <c r="U372" s="574"/>
      <c r="V372" s="574"/>
      <c r="W372" s="574"/>
    </row>
    <row r="373" spans="2:23" ht="38.25" outlineLevel="1" x14ac:dyDescent="0.2">
      <c r="B373" s="18"/>
      <c r="C373" s="1"/>
      <c r="D373" s="1"/>
      <c r="F373" s="2" t="s">
        <v>38</v>
      </c>
      <c r="G373" s="569" t="s">
        <v>830</v>
      </c>
      <c r="H373" s="565" t="s">
        <v>831</v>
      </c>
      <c r="I373" s="567" t="s">
        <v>776</v>
      </c>
      <c r="J373" s="568" t="s">
        <v>832</v>
      </c>
      <c r="K373" s="573"/>
      <c r="L373" s="574"/>
      <c r="M373" s="574"/>
      <c r="N373" s="574"/>
      <c r="O373" s="574"/>
      <c r="P373" s="574"/>
      <c r="Q373" s="574"/>
      <c r="R373" s="574"/>
      <c r="S373" s="574"/>
      <c r="T373" s="574"/>
      <c r="U373" s="574"/>
      <c r="V373" s="574"/>
      <c r="W373" s="574"/>
    </row>
    <row r="374" spans="2:23" ht="38.25" outlineLevel="1" x14ac:dyDescent="0.2">
      <c r="B374" s="18"/>
      <c r="C374" s="1"/>
      <c r="D374" s="1"/>
      <c r="F374" s="2" t="s">
        <v>40</v>
      </c>
      <c r="G374" s="569" t="s">
        <v>830</v>
      </c>
      <c r="H374" s="565" t="s">
        <v>831</v>
      </c>
      <c r="I374" s="567" t="s">
        <v>776</v>
      </c>
      <c r="J374" s="568" t="s">
        <v>832</v>
      </c>
      <c r="K374" s="573"/>
      <c r="L374" s="574"/>
      <c r="M374" s="574"/>
      <c r="N374" s="574"/>
      <c r="O374" s="574"/>
      <c r="P374" s="574"/>
      <c r="Q374" s="574"/>
      <c r="R374" s="574"/>
      <c r="S374" s="574"/>
      <c r="T374" s="574"/>
      <c r="U374" s="574"/>
      <c r="V374" s="574"/>
      <c r="W374" s="574"/>
    </row>
    <row r="375" spans="2:23" x14ac:dyDescent="0.2">
      <c r="B375" s="18"/>
      <c r="C375" s="1"/>
      <c r="D375" s="1"/>
      <c r="E375" s="2" t="s">
        <v>42</v>
      </c>
      <c r="G375" s="569"/>
      <c r="H375" s="565"/>
      <c r="I375" s="567" t="s">
        <v>719</v>
      </c>
      <c r="J375" s="568" t="s">
        <v>719</v>
      </c>
      <c r="K375" s="573"/>
      <c r="L375" s="574"/>
      <c r="M375" s="574"/>
      <c r="N375" s="574"/>
      <c r="O375" s="574"/>
      <c r="P375" s="574"/>
      <c r="Q375" s="574"/>
      <c r="R375" s="574"/>
      <c r="S375" s="574"/>
      <c r="T375" s="574"/>
      <c r="U375" s="574"/>
      <c r="V375" s="574"/>
      <c r="W375" s="574"/>
    </row>
    <row r="376" spans="2:23" ht="38.25" outlineLevel="1" x14ac:dyDescent="0.2">
      <c r="B376" s="18"/>
      <c r="C376" s="1"/>
      <c r="D376" s="1"/>
      <c r="F376" s="2" t="s">
        <v>43</v>
      </c>
      <c r="G376" s="569" t="s">
        <v>830</v>
      </c>
      <c r="H376" s="565" t="s">
        <v>831</v>
      </c>
      <c r="I376" s="567" t="s">
        <v>776</v>
      </c>
      <c r="J376" s="568" t="s">
        <v>832</v>
      </c>
      <c r="K376" s="573"/>
      <c r="L376" s="574"/>
      <c r="M376" s="574"/>
      <c r="N376" s="574"/>
      <c r="O376" s="574"/>
      <c r="P376" s="574"/>
      <c r="Q376" s="574"/>
      <c r="R376" s="574"/>
      <c r="S376" s="574"/>
      <c r="T376" s="574"/>
      <c r="U376" s="574"/>
      <c r="V376" s="574"/>
      <c r="W376" s="574"/>
    </row>
    <row r="377" spans="2:23" ht="38.25" outlineLevel="1" x14ac:dyDescent="0.2">
      <c r="B377" s="18"/>
      <c r="C377" s="1"/>
      <c r="D377" s="1"/>
      <c r="F377" s="2" t="s">
        <v>45</v>
      </c>
      <c r="G377" s="569" t="s">
        <v>830</v>
      </c>
      <c r="H377" s="565" t="s">
        <v>831</v>
      </c>
      <c r="I377" s="567" t="s">
        <v>776</v>
      </c>
      <c r="J377" s="568" t="s">
        <v>832</v>
      </c>
      <c r="K377" s="573"/>
      <c r="L377" s="574"/>
      <c r="M377" s="574"/>
      <c r="N377" s="574"/>
      <c r="O377" s="574"/>
      <c r="P377" s="574"/>
      <c r="Q377" s="574"/>
      <c r="R377" s="574"/>
      <c r="S377" s="574"/>
      <c r="T377" s="574"/>
      <c r="U377" s="574"/>
      <c r="V377" s="574"/>
      <c r="W377" s="574"/>
    </row>
    <row r="378" spans="2:23" ht="38.25" outlineLevel="1" x14ac:dyDescent="0.2">
      <c r="B378" s="18"/>
      <c r="C378" s="1"/>
      <c r="D378" s="1"/>
      <c r="F378" s="2" t="s">
        <v>47</v>
      </c>
      <c r="G378" s="569" t="s">
        <v>830</v>
      </c>
      <c r="H378" s="565" t="s">
        <v>831</v>
      </c>
      <c r="I378" s="567" t="s">
        <v>776</v>
      </c>
      <c r="J378" s="568" t="s">
        <v>832</v>
      </c>
      <c r="K378" s="573"/>
      <c r="L378" s="574"/>
      <c r="M378" s="574"/>
      <c r="N378" s="574"/>
      <c r="O378" s="574"/>
      <c r="P378" s="574"/>
      <c r="Q378" s="574"/>
      <c r="R378" s="574"/>
      <c r="S378" s="574"/>
      <c r="T378" s="574"/>
      <c r="U378" s="574"/>
      <c r="V378" s="574"/>
      <c r="W378" s="574"/>
    </row>
    <row r="379" spans="2:23" ht="38.25" outlineLevel="1" x14ac:dyDescent="0.2">
      <c r="B379" s="18"/>
      <c r="C379" s="1"/>
      <c r="D379" s="1"/>
      <c r="F379" s="2" t="s">
        <v>49</v>
      </c>
      <c r="G379" s="569" t="s">
        <v>830</v>
      </c>
      <c r="H379" s="565" t="s">
        <v>831</v>
      </c>
      <c r="I379" s="567" t="s">
        <v>776</v>
      </c>
      <c r="J379" s="568" t="s">
        <v>832</v>
      </c>
      <c r="K379" s="573"/>
      <c r="L379" s="574"/>
      <c r="M379" s="574"/>
      <c r="N379" s="574"/>
      <c r="O379" s="574"/>
      <c r="P379" s="574"/>
      <c r="Q379" s="574"/>
      <c r="R379" s="574"/>
      <c r="S379" s="574"/>
      <c r="T379" s="574"/>
      <c r="U379" s="574"/>
      <c r="V379" s="574"/>
      <c r="W379" s="574"/>
    </row>
    <row r="380" spans="2:23" x14ac:dyDescent="0.2">
      <c r="B380" s="18"/>
      <c r="C380" s="1"/>
      <c r="D380" s="1"/>
      <c r="E380" s="2" t="s">
        <v>51</v>
      </c>
      <c r="G380" s="569"/>
      <c r="H380" s="565"/>
      <c r="I380" s="567" t="s">
        <v>719</v>
      </c>
      <c r="J380" s="568" t="s">
        <v>719</v>
      </c>
      <c r="K380" s="573"/>
      <c r="L380" s="574"/>
      <c r="M380" s="574"/>
      <c r="N380" s="574"/>
      <c r="O380" s="574"/>
      <c r="P380" s="574"/>
      <c r="Q380" s="574"/>
      <c r="R380" s="574"/>
      <c r="S380" s="574"/>
      <c r="T380" s="574"/>
      <c r="U380" s="574"/>
      <c r="V380" s="574"/>
      <c r="W380" s="574"/>
    </row>
    <row r="381" spans="2:23" ht="38.25" outlineLevel="1" x14ac:dyDescent="0.2">
      <c r="B381" s="18"/>
      <c r="C381" s="1"/>
      <c r="D381" s="1"/>
      <c r="F381" s="2" t="s">
        <v>51</v>
      </c>
      <c r="G381" s="569" t="s">
        <v>830</v>
      </c>
      <c r="H381" s="565" t="s">
        <v>831</v>
      </c>
      <c r="I381" s="567" t="s">
        <v>776</v>
      </c>
      <c r="J381" s="568" t="s">
        <v>832</v>
      </c>
      <c r="K381" s="573"/>
      <c r="L381" s="574"/>
      <c r="M381" s="574"/>
      <c r="N381" s="574"/>
      <c r="O381" s="574"/>
      <c r="P381" s="574"/>
      <c r="Q381" s="574"/>
      <c r="R381" s="574"/>
      <c r="S381" s="574"/>
      <c r="T381" s="574"/>
      <c r="U381" s="574"/>
      <c r="V381" s="574"/>
      <c r="W381" s="574"/>
    </row>
    <row r="382" spans="2:23" x14ac:dyDescent="0.2">
      <c r="B382" s="18"/>
      <c r="C382" s="1"/>
      <c r="D382" s="1" t="s">
        <v>53</v>
      </c>
      <c r="G382" s="569"/>
      <c r="H382" s="565"/>
      <c r="I382" s="567" t="s">
        <v>719</v>
      </c>
      <c r="J382" s="568" t="s">
        <v>719</v>
      </c>
      <c r="K382" s="573"/>
      <c r="L382" s="574"/>
      <c r="M382" s="574"/>
      <c r="N382" s="574"/>
      <c r="O382" s="574"/>
      <c r="P382" s="574"/>
      <c r="Q382" s="574"/>
      <c r="R382" s="574"/>
      <c r="S382" s="574"/>
      <c r="T382" s="574"/>
      <c r="U382" s="574"/>
      <c r="V382" s="574"/>
      <c r="W382" s="574"/>
    </row>
    <row r="383" spans="2:23" x14ac:dyDescent="0.2">
      <c r="B383" s="18"/>
      <c r="C383" s="1"/>
      <c r="D383" s="1"/>
      <c r="E383" s="79" t="s">
        <v>54</v>
      </c>
      <c r="G383" s="569"/>
      <c r="H383" s="565"/>
      <c r="I383" s="567" t="s">
        <v>719</v>
      </c>
      <c r="J383" s="568" t="s">
        <v>719</v>
      </c>
      <c r="K383" s="573"/>
      <c r="L383" s="574"/>
      <c r="M383" s="574"/>
      <c r="N383" s="574"/>
      <c r="O383" s="574"/>
      <c r="P383" s="574"/>
      <c r="Q383" s="574"/>
      <c r="R383" s="574"/>
      <c r="S383" s="574"/>
      <c r="T383" s="574"/>
      <c r="U383" s="574"/>
      <c r="V383" s="574"/>
      <c r="W383" s="574"/>
    </row>
    <row r="384" spans="2:23" ht="38.25" outlineLevel="1" x14ac:dyDescent="0.2">
      <c r="B384" s="18"/>
      <c r="C384" s="1"/>
      <c r="D384" s="1"/>
      <c r="E384" s="79"/>
      <c r="F384" s="2" t="s">
        <v>55</v>
      </c>
      <c r="G384" s="569" t="s">
        <v>830</v>
      </c>
      <c r="H384" s="565" t="s">
        <v>831</v>
      </c>
      <c r="I384" s="567" t="s">
        <v>776</v>
      </c>
      <c r="J384" s="568" t="s">
        <v>832</v>
      </c>
      <c r="K384" s="573"/>
      <c r="L384" s="574"/>
      <c r="M384" s="574"/>
      <c r="N384" s="574"/>
      <c r="O384" s="574"/>
      <c r="P384" s="574"/>
      <c r="Q384" s="574"/>
      <c r="R384" s="574"/>
      <c r="S384" s="574"/>
      <c r="T384" s="574"/>
      <c r="U384" s="574"/>
      <c r="V384" s="574"/>
      <c r="W384" s="574"/>
    </row>
    <row r="385" spans="2:23" ht="38.25" outlineLevel="1" x14ac:dyDescent="0.2">
      <c r="B385" s="18"/>
      <c r="C385" s="1"/>
      <c r="D385" s="1"/>
      <c r="F385" s="2" t="s">
        <v>57</v>
      </c>
      <c r="G385" s="569" t="s">
        <v>830</v>
      </c>
      <c r="H385" s="565" t="s">
        <v>831</v>
      </c>
      <c r="I385" s="567" t="s">
        <v>776</v>
      </c>
      <c r="J385" s="568" t="s">
        <v>832</v>
      </c>
      <c r="K385" s="573"/>
      <c r="L385" s="574"/>
      <c r="M385" s="574"/>
      <c r="N385" s="574"/>
      <c r="O385" s="574"/>
      <c r="P385" s="574"/>
      <c r="Q385" s="574"/>
      <c r="R385" s="574"/>
      <c r="S385" s="574"/>
      <c r="T385" s="574"/>
      <c r="U385" s="574"/>
      <c r="V385" s="574"/>
      <c r="W385" s="574"/>
    </row>
    <row r="386" spans="2:23" x14ac:dyDescent="0.2">
      <c r="B386" s="18"/>
      <c r="C386" s="1"/>
      <c r="D386" s="1"/>
      <c r="E386" s="2" t="s">
        <v>59</v>
      </c>
      <c r="G386" s="569"/>
      <c r="H386" s="565"/>
      <c r="I386" s="567" t="s">
        <v>719</v>
      </c>
      <c r="J386" s="568" t="s">
        <v>719</v>
      </c>
      <c r="K386" s="573"/>
      <c r="L386" s="574"/>
      <c r="M386" s="574"/>
      <c r="N386" s="574"/>
      <c r="O386" s="574"/>
      <c r="P386" s="574"/>
      <c r="Q386" s="574"/>
      <c r="R386" s="574"/>
      <c r="S386" s="574"/>
      <c r="T386" s="574"/>
      <c r="U386" s="574"/>
      <c r="V386" s="574"/>
      <c r="W386" s="574"/>
    </row>
    <row r="387" spans="2:23" ht="38.25" outlineLevel="1" x14ac:dyDescent="0.2">
      <c r="B387" s="18"/>
      <c r="C387" s="1"/>
      <c r="D387" s="1"/>
      <c r="F387" s="2" t="s">
        <v>60</v>
      </c>
      <c r="G387" s="569" t="s">
        <v>830</v>
      </c>
      <c r="H387" s="565" t="s">
        <v>831</v>
      </c>
      <c r="I387" s="567" t="s">
        <v>776</v>
      </c>
      <c r="J387" s="568" t="s">
        <v>832</v>
      </c>
      <c r="K387" s="573"/>
      <c r="L387" s="574"/>
      <c r="M387" s="574"/>
      <c r="N387" s="574"/>
      <c r="O387" s="574"/>
      <c r="P387" s="574"/>
      <c r="Q387" s="574"/>
      <c r="R387" s="574"/>
      <c r="S387" s="574"/>
      <c r="T387" s="574"/>
      <c r="U387" s="574"/>
      <c r="V387" s="574"/>
      <c r="W387" s="574"/>
    </row>
    <row r="388" spans="2:23" ht="38.25" outlineLevel="1" x14ac:dyDescent="0.2">
      <c r="B388" s="18"/>
      <c r="C388" s="1"/>
      <c r="D388" s="1"/>
      <c r="F388" s="2" t="s">
        <v>62</v>
      </c>
      <c r="G388" s="569" t="s">
        <v>830</v>
      </c>
      <c r="H388" s="565" t="s">
        <v>831</v>
      </c>
      <c r="I388" s="567" t="s">
        <v>776</v>
      </c>
      <c r="J388" s="568" t="s">
        <v>832</v>
      </c>
      <c r="K388" s="573"/>
      <c r="L388" s="574"/>
      <c r="M388" s="574"/>
      <c r="N388" s="574"/>
      <c r="O388" s="574"/>
      <c r="P388" s="574"/>
      <c r="Q388" s="574"/>
      <c r="R388" s="574"/>
      <c r="S388" s="574"/>
      <c r="T388" s="574"/>
      <c r="U388" s="574"/>
      <c r="V388" s="574"/>
      <c r="W388" s="574"/>
    </row>
    <row r="389" spans="2:23" x14ac:dyDescent="0.2">
      <c r="B389" s="18"/>
      <c r="C389" s="1"/>
      <c r="D389" s="1"/>
      <c r="E389" s="2" t="s">
        <v>64</v>
      </c>
      <c r="G389" s="569"/>
      <c r="H389" s="565"/>
      <c r="I389" s="567" t="s">
        <v>719</v>
      </c>
      <c r="J389" s="568" t="s">
        <v>719</v>
      </c>
      <c r="K389" s="573"/>
      <c r="L389" s="574"/>
      <c r="M389" s="574"/>
      <c r="N389" s="574"/>
      <c r="O389" s="574"/>
      <c r="P389" s="574"/>
      <c r="Q389" s="574"/>
      <c r="R389" s="574"/>
      <c r="S389" s="574"/>
      <c r="T389" s="574"/>
      <c r="U389" s="574"/>
      <c r="V389" s="574"/>
      <c r="W389" s="574"/>
    </row>
    <row r="390" spans="2:23" ht="38.25" outlineLevel="1" x14ac:dyDescent="0.2">
      <c r="B390" s="18"/>
      <c r="C390" s="1"/>
      <c r="D390" s="1"/>
      <c r="F390" s="2" t="s">
        <v>65</v>
      </c>
      <c r="G390" s="569" t="s">
        <v>830</v>
      </c>
      <c r="H390" s="565" t="s">
        <v>831</v>
      </c>
      <c r="I390" s="567" t="s">
        <v>776</v>
      </c>
      <c r="J390" s="568" t="s">
        <v>832</v>
      </c>
      <c r="K390" s="573"/>
      <c r="L390" s="574"/>
      <c r="M390" s="574"/>
      <c r="N390" s="574"/>
      <c r="O390" s="574"/>
      <c r="P390" s="574"/>
      <c r="Q390" s="574"/>
      <c r="R390" s="574"/>
      <c r="S390" s="574"/>
      <c r="T390" s="574"/>
      <c r="U390" s="574"/>
      <c r="V390" s="574"/>
      <c r="W390" s="574"/>
    </row>
    <row r="391" spans="2:23" ht="38.25" outlineLevel="1" x14ac:dyDescent="0.2">
      <c r="B391" s="18"/>
      <c r="C391" s="1"/>
      <c r="D391" s="1"/>
      <c r="F391" s="2" t="s">
        <v>67</v>
      </c>
      <c r="G391" s="569" t="s">
        <v>830</v>
      </c>
      <c r="H391" s="565" t="s">
        <v>831</v>
      </c>
      <c r="I391" s="567" t="s">
        <v>776</v>
      </c>
      <c r="J391" s="568" t="s">
        <v>832</v>
      </c>
      <c r="K391" s="573"/>
      <c r="L391" s="574"/>
      <c r="M391" s="574"/>
      <c r="N391" s="574"/>
      <c r="O391" s="574"/>
      <c r="P391" s="574"/>
      <c r="Q391" s="574"/>
      <c r="R391" s="574"/>
      <c r="S391" s="574"/>
      <c r="T391" s="574"/>
      <c r="U391" s="574"/>
      <c r="V391" s="574"/>
      <c r="W391" s="574"/>
    </row>
    <row r="392" spans="2:23" x14ac:dyDescent="0.2">
      <c r="B392" s="18"/>
      <c r="C392" s="1"/>
      <c r="D392" s="1" t="s">
        <v>69</v>
      </c>
      <c r="G392" s="569"/>
      <c r="H392" s="565"/>
      <c r="I392" s="567" t="s">
        <v>719</v>
      </c>
      <c r="J392" s="568" t="s">
        <v>719</v>
      </c>
      <c r="K392" s="573"/>
      <c r="L392" s="574"/>
      <c r="M392" s="574"/>
      <c r="N392" s="574"/>
      <c r="O392" s="574"/>
      <c r="P392" s="574"/>
      <c r="Q392" s="574"/>
      <c r="R392" s="574"/>
      <c r="S392" s="574"/>
      <c r="T392" s="574"/>
      <c r="U392" s="574"/>
      <c r="V392" s="574"/>
      <c r="W392" s="574"/>
    </row>
    <row r="393" spans="2:23" x14ac:dyDescent="0.2">
      <c r="B393" s="18"/>
      <c r="C393" s="1"/>
      <c r="D393" s="1"/>
      <c r="E393" s="2" t="s">
        <v>70</v>
      </c>
      <c r="G393" s="569"/>
      <c r="H393" s="565"/>
      <c r="I393" s="567" t="s">
        <v>719</v>
      </c>
      <c r="J393" s="568" t="s">
        <v>719</v>
      </c>
      <c r="K393" s="573"/>
      <c r="L393" s="574"/>
      <c r="M393" s="574"/>
      <c r="N393" s="574"/>
      <c r="O393" s="574"/>
      <c r="P393" s="574"/>
      <c r="Q393" s="574"/>
      <c r="R393" s="574"/>
      <c r="S393" s="574"/>
      <c r="T393" s="574"/>
      <c r="U393" s="574"/>
      <c r="V393" s="574"/>
      <c r="W393" s="574"/>
    </row>
    <row r="394" spans="2:23" ht="38.25" outlineLevel="1" x14ac:dyDescent="0.2">
      <c r="B394" s="18"/>
      <c r="C394" s="1"/>
      <c r="D394" s="1"/>
      <c r="F394" s="2" t="s">
        <v>71</v>
      </c>
      <c r="G394" s="569" t="s">
        <v>830</v>
      </c>
      <c r="H394" s="565" t="s">
        <v>831</v>
      </c>
      <c r="I394" s="567" t="s">
        <v>776</v>
      </c>
      <c r="J394" s="568" t="s">
        <v>832</v>
      </c>
      <c r="K394" s="573"/>
      <c r="L394" s="574"/>
      <c r="M394" s="574"/>
      <c r="N394" s="574"/>
      <c r="O394" s="574"/>
      <c r="P394" s="574"/>
      <c r="Q394" s="574"/>
      <c r="R394" s="574"/>
      <c r="S394" s="574"/>
      <c r="T394" s="574"/>
      <c r="U394" s="574"/>
      <c r="V394" s="574"/>
      <c r="W394" s="574"/>
    </row>
    <row r="395" spans="2:23" ht="38.25" outlineLevel="1" x14ac:dyDescent="0.2">
      <c r="B395" s="18"/>
      <c r="C395" s="1"/>
      <c r="D395" s="1"/>
      <c r="F395" s="2" t="s">
        <v>73</v>
      </c>
      <c r="G395" s="569" t="s">
        <v>830</v>
      </c>
      <c r="H395" s="565" t="s">
        <v>831</v>
      </c>
      <c r="I395" s="567" t="s">
        <v>776</v>
      </c>
      <c r="J395" s="568" t="s">
        <v>832</v>
      </c>
      <c r="K395" s="573"/>
      <c r="L395" s="574"/>
      <c r="M395" s="574"/>
      <c r="N395" s="574"/>
      <c r="O395" s="574"/>
      <c r="P395" s="574"/>
      <c r="Q395" s="574"/>
      <c r="R395" s="574"/>
      <c r="S395" s="574"/>
      <c r="T395" s="574"/>
      <c r="U395" s="574"/>
      <c r="V395" s="574"/>
      <c r="W395" s="574"/>
    </row>
    <row r="396" spans="2:23" x14ac:dyDescent="0.2">
      <c r="B396" s="18"/>
      <c r="C396" s="1"/>
      <c r="D396" s="1"/>
      <c r="E396" s="2" t="s">
        <v>75</v>
      </c>
      <c r="G396" s="569"/>
      <c r="H396" s="565"/>
      <c r="I396" s="567" t="s">
        <v>719</v>
      </c>
      <c r="J396" s="568" t="s">
        <v>719</v>
      </c>
      <c r="K396" s="573"/>
      <c r="L396" s="574"/>
      <c r="M396" s="574"/>
      <c r="N396" s="574"/>
      <c r="O396" s="574"/>
      <c r="P396" s="574"/>
      <c r="Q396" s="574"/>
      <c r="R396" s="574"/>
      <c r="S396" s="574"/>
      <c r="T396" s="574"/>
      <c r="U396" s="574"/>
      <c r="V396" s="574"/>
      <c r="W396" s="574"/>
    </row>
    <row r="397" spans="2:23" ht="38.25" outlineLevel="1" x14ac:dyDescent="0.2">
      <c r="B397" s="18"/>
      <c r="C397" s="1"/>
      <c r="D397" s="1"/>
      <c r="F397" s="2" t="s">
        <v>76</v>
      </c>
      <c r="G397" s="569" t="s">
        <v>830</v>
      </c>
      <c r="H397" s="565" t="s">
        <v>831</v>
      </c>
      <c r="I397" s="567" t="s">
        <v>776</v>
      </c>
      <c r="J397" s="568" t="s">
        <v>832</v>
      </c>
      <c r="K397" s="573"/>
      <c r="L397" s="574"/>
      <c r="M397" s="574"/>
      <c r="N397" s="574"/>
      <c r="O397" s="574"/>
      <c r="P397" s="574"/>
      <c r="Q397" s="574"/>
      <c r="R397" s="574"/>
      <c r="S397" s="574"/>
      <c r="T397" s="574"/>
      <c r="U397" s="574"/>
      <c r="V397" s="574"/>
      <c r="W397" s="574"/>
    </row>
    <row r="398" spans="2:23" ht="38.25" outlineLevel="1" x14ac:dyDescent="0.2">
      <c r="B398" s="18"/>
      <c r="C398" s="1"/>
      <c r="D398" s="1"/>
      <c r="F398" s="2" t="s">
        <v>78</v>
      </c>
      <c r="G398" s="569" t="s">
        <v>830</v>
      </c>
      <c r="H398" s="565" t="s">
        <v>831</v>
      </c>
      <c r="I398" s="567" t="s">
        <v>776</v>
      </c>
      <c r="J398" s="568" t="s">
        <v>832</v>
      </c>
      <c r="K398" s="573"/>
      <c r="L398" s="574"/>
      <c r="M398" s="574"/>
      <c r="N398" s="574"/>
      <c r="O398" s="574"/>
      <c r="P398" s="574"/>
      <c r="Q398" s="574"/>
      <c r="R398" s="574"/>
      <c r="S398" s="574"/>
      <c r="T398" s="574"/>
      <c r="U398" s="574"/>
      <c r="V398" s="574"/>
      <c r="W398" s="574"/>
    </row>
    <row r="399" spans="2:23" ht="38.25" outlineLevel="1" x14ac:dyDescent="0.2">
      <c r="B399" s="18"/>
      <c r="C399" s="1"/>
      <c r="D399" s="1"/>
      <c r="F399" s="2" t="s">
        <v>80</v>
      </c>
      <c r="G399" s="569" t="s">
        <v>830</v>
      </c>
      <c r="H399" s="565" t="s">
        <v>831</v>
      </c>
      <c r="I399" s="567" t="s">
        <v>776</v>
      </c>
      <c r="J399" s="568" t="s">
        <v>832</v>
      </c>
      <c r="K399" s="573"/>
      <c r="L399" s="574"/>
      <c r="M399" s="574"/>
      <c r="N399" s="574"/>
      <c r="O399" s="574"/>
      <c r="P399" s="574"/>
      <c r="Q399" s="574"/>
      <c r="R399" s="574"/>
      <c r="S399" s="574"/>
      <c r="T399" s="574"/>
      <c r="U399" s="574"/>
      <c r="V399" s="574"/>
      <c r="W399" s="574"/>
    </row>
    <row r="400" spans="2:23" x14ac:dyDescent="0.2">
      <c r="B400" s="18"/>
      <c r="C400" s="1"/>
      <c r="D400" s="1"/>
      <c r="E400" s="2" t="s">
        <v>82</v>
      </c>
      <c r="G400" s="569"/>
      <c r="H400" s="565"/>
      <c r="I400" s="567" t="s">
        <v>719</v>
      </c>
      <c r="J400" s="568" t="s">
        <v>719</v>
      </c>
      <c r="K400" s="573"/>
      <c r="L400" s="574"/>
      <c r="M400" s="574"/>
      <c r="N400" s="574"/>
      <c r="O400" s="574"/>
      <c r="P400" s="574"/>
      <c r="Q400" s="574"/>
      <c r="R400" s="574"/>
      <c r="S400" s="574"/>
      <c r="T400" s="574"/>
      <c r="U400" s="574"/>
      <c r="V400" s="574"/>
      <c r="W400" s="574"/>
    </row>
    <row r="401" spans="2:23" ht="38.25" outlineLevel="1" x14ac:dyDescent="0.2">
      <c r="B401" s="18"/>
      <c r="C401" s="1"/>
      <c r="D401" s="1"/>
      <c r="F401" s="2" t="s">
        <v>83</v>
      </c>
      <c r="G401" s="569" t="s">
        <v>830</v>
      </c>
      <c r="H401" s="565" t="s">
        <v>831</v>
      </c>
      <c r="I401" s="567" t="s">
        <v>776</v>
      </c>
      <c r="J401" s="568" t="s">
        <v>832</v>
      </c>
      <c r="K401" s="573"/>
      <c r="L401" s="574"/>
      <c r="M401" s="574"/>
      <c r="N401" s="574"/>
      <c r="O401" s="574"/>
      <c r="P401" s="574"/>
      <c r="Q401" s="574"/>
      <c r="R401" s="574"/>
      <c r="S401" s="574"/>
      <c r="T401" s="574"/>
      <c r="U401" s="574"/>
      <c r="V401" s="574"/>
      <c r="W401" s="574"/>
    </row>
    <row r="402" spans="2:23" ht="38.25" outlineLevel="1" x14ac:dyDescent="0.2">
      <c r="B402" s="18"/>
      <c r="C402" s="1"/>
      <c r="D402" s="1"/>
      <c r="F402" s="2" t="s">
        <v>85</v>
      </c>
      <c r="G402" s="569" t="s">
        <v>830</v>
      </c>
      <c r="H402" s="565" t="s">
        <v>831</v>
      </c>
      <c r="I402" s="567" t="s">
        <v>776</v>
      </c>
      <c r="J402" s="568" t="s">
        <v>832</v>
      </c>
      <c r="K402" s="573"/>
      <c r="L402" s="574"/>
      <c r="M402" s="574"/>
      <c r="N402" s="574"/>
      <c r="O402" s="574"/>
      <c r="P402" s="574"/>
      <c r="Q402" s="574"/>
      <c r="R402" s="574"/>
      <c r="S402" s="574"/>
      <c r="T402" s="574"/>
      <c r="U402" s="574"/>
      <c r="V402" s="574"/>
      <c r="W402" s="574"/>
    </row>
    <row r="403" spans="2:23" x14ac:dyDescent="0.2">
      <c r="B403" s="18"/>
      <c r="C403" s="1"/>
      <c r="D403" s="1"/>
      <c r="E403" s="2" t="s">
        <v>87</v>
      </c>
      <c r="G403" s="569"/>
      <c r="H403" s="565"/>
      <c r="I403" s="567" t="s">
        <v>719</v>
      </c>
      <c r="J403" s="568" t="s">
        <v>719</v>
      </c>
      <c r="K403" s="573"/>
      <c r="L403" s="574"/>
      <c r="M403" s="574"/>
      <c r="N403" s="574"/>
      <c r="O403" s="574"/>
      <c r="P403" s="574"/>
      <c r="Q403" s="574"/>
      <c r="R403" s="574"/>
      <c r="S403" s="574"/>
      <c r="T403" s="574"/>
      <c r="U403" s="574"/>
      <c r="V403" s="574"/>
      <c r="W403" s="574"/>
    </row>
    <row r="404" spans="2:23" ht="38.25" outlineLevel="1" x14ac:dyDescent="0.2">
      <c r="B404" s="18"/>
      <c r="C404" s="1"/>
      <c r="D404" s="1"/>
      <c r="F404" s="2" t="s">
        <v>88</v>
      </c>
      <c r="G404" s="569" t="s">
        <v>830</v>
      </c>
      <c r="H404" s="565" t="s">
        <v>831</v>
      </c>
      <c r="I404" s="567" t="s">
        <v>776</v>
      </c>
      <c r="J404" s="568" t="s">
        <v>832</v>
      </c>
      <c r="K404" s="573"/>
      <c r="L404" s="574"/>
      <c r="M404" s="574"/>
      <c r="N404" s="574"/>
      <c r="O404" s="574"/>
      <c r="P404" s="574"/>
      <c r="Q404" s="574"/>
      <c r="R404" s="574"/>
      <c r="S404" s="574"/>
      <c r="T404" s="574"/>
      <c r="U404" s="574"/>
      <c r="V404" s="574"/>
      <c r="W404" s="574"/>
    </row>
    <row r="405" spans="2:23" ht="38.25" outlineLevel="1" x14ac:dyDescent="0.2">
      <c r="B405" s="18"/>
      <c r="C405" s="1"/>
      <c r="D405" s="1"/>
      <c r="F405" s="2" t="s">
        <v>90</v>
      </c>
      <c r="G405" s="569" t="s">
        <v>830</v>
      </c>
      <c r="H405" s="565" t="s">
        <v>831</v>
      </c>
      <c r="I405" s="567" t="s">
        <v>776</v>
      </c>
      <c r="J405" s="568" t="s">
        <v>832</v>
      </c>
      <c r="K405" s="573"/>
      <c r="L405" s="574"/>
      <c r="M405" s="574"/>
      <c r="N405" s="574"/>
      <c r="O405" s="574"/>
      <c r="P405" s="574"/>
      <c r="Q405" s="574"/>
      <c r="R405" s="574"/>
      <c r="S405" s="574"/>
      <c r="T405" s="574"/>
      <c r="U405" s="574"/>
      <c r="V405" s="574"/>
      <c r="W405" s="574"/>
    </row>
    <row r="406" spans="2:23" ht="38.25" outlineLevel="1" x14ac:dyDescent="0.2">
      <c r="B406" s="18"/>
      <c r="C406" s="1"/>
      <c r="D406" s="1"/>
      <c r="F406" s="2" t="s">
        <v>92</v>
      </c>
      <c r="G406" s="569" t="s">
        <v>830</v>
      </c>
      <c r="H406" s="565" t="s">
        <v>831</v>
      </c>
      <c r="I406" s="567" t="s">
        <v>776</v>
      </c>
      <c r="J406" s="568" t="s">
        <v>832</v>
      </c>
      <c r="K406" s="573"/>
      <c r="L406" s="574"/>
      <c r="M406" s="574"/>
      <c r="N406" s="574"/>
      <c r="O406" s="574"/>
      <c r="P406" s="574"/>
      <c r="Q406" s="574"/>
      <c r="R406" s="574"/>
      <c r="S406" s="574"/>
      <c r="T406" s="574"/>
      <c r="U406" s="574"/>
      <c r="V406" s="574"/>
      <c r="W406" s="574"/>
    </row>
    <row r="407" spans="2:23" x14ac:dyDescent="0.2">
      <c r="B407" s="18"/>
      <c r="C407" s="1"/>
      <c r="D407" s="1"/>
      <c r="E407" s="2" t="s">
        <v>94</v>
      </c>
      <c r="G407" s="569"/>
      <c r="H407" s="565"/>
      <c r="I407" s="567" t="s">
        <v>719</v>
      </c>
      <c r="J407" s="568" t="s">
        <v>719</v>
      </c>
      <c r="K407" s="573"/>
      <c r="L407" s="574"/>
      <c r="M407" s="574"/>
      <c r="N407" s="574"/>
      <c r="O407" s="574"/>
      <c r="P407" s="574"/>
      <c r="Q407" s="574"/>
      <c r="R407" s="574"/>
      <c r="S407" s="574"/>
      <c r="T407" s="574"/>
      <c r="U407" s="574"/>
      <c r="V407" s="574"/>
      <c r="W407" s="574"/>
    </row>
    <row r="408" spans="2:23" ht="38.25" outlineLevel="1" x14ac:dyDescent="0.2">
      <c r="B408" s="18"/>
      <c r="C408" s="1"/>
      <c r="D408" s="1"/>
      <c r="F408" s="2" t="s">
        <v>94</v>
      </c>
      <c r="G408" s="569" t="s">
        <v>830</v>
      </c>
      <c r="H408" s="565" t="s">
        <v>831</v>
      </c>
      <c r="I408" s="567" t="s">
        <v>776</v>
      </c>
      <c r="J408" s="568" t="s">
        <v>832</v>
      </c>
      <c r="K408" s="573"/>
      <c r="L408" s="574"/>
      <c r="M408" s="574"/>
      <c r="N408" s="574"/>
      <c r="O408" s="574"/>
      <c r="P408" s="574"/>
      <c r="Q408" s="574"/>
      <c r="R408" s="574"/>
      <c r="S408" s="574"/>
      <c r="T408" s="574"/>
      <c r="U408" s="574"/>
      <c r="V408" s="574"/>
      <c r="W408" s="574"/>
    </row>
    <row r="409" spans="2:23" x14ac:dyDescent="0.2">
      <c r="B409" s="18"/>
      <c r="C409" s="1"/>
      <c r="D409" s="1" t="s">
        <v>96</v>
      </c>
      <c r="G409" s="569"/>
      <c r="H409" s="565"/>
      <c r="I409" s="567" t="s">
        <v>719</v>
      </c>
      <c r="J409" s="568" t="s">
        <v>719</v>
      </c>
      <c r="K409" s="573"/>
      <c r="L409" s="574"/>
      <c r="M409" s="574"/>
      <c r="N409" s="574"/>
      <c r="O409" s="574"/>
      <c r="P409" s="574"/>
      <c r="Q409" s="574"/>
      <c r="R409" s="574"/>
      <c r="S409" s="574"/>
      <c r="T409" s="574"/>
      <c r="U409" s="574"/>
      <c r="V409" s="574"/>
      <c r="W409" s="574"/>
    </row>
    <row r="410" spans="2:23" x14ac:dyDescent="0.2">
      <c r="B410" s="18"/>
      <c r="C410" s="1"/>
      <c r="D410" s="1"/>
      <c r="E410" s="2" t="s">
        <v>97</v>
      </c>
      <c r="G410" s="569"/>
      <c r="H410" s="565"/>
      <c r="I410" s="567" t="s">
        <v>719</v>
      </c>
      <c r="J410" s="568" t="s">
        <v>719</v>
      </c>
      <c r="K410" s="573"/>
      <c r="L410" s="574"/>
      <c r="M410" s="574"/>
      <c r="N410" s="574"/>
      <c r="O410" s="574"/>
      <c r="P410" s="574"/>
      <c r="Q410" s="574"/>
      <c r="R410" s="574"/>
      <c r="S410" s="574"/>
      <c r="T410" s="574"/>
      <c r="U410" s="574"/>
      <c r="V410" s="574"/>
      <c r="W410" s="574"/>
    </row>
    <row r="411" spans="2:23" ht="38.25" outlineLevel="1" x14ac:dyDescent="0.2">
      <c r="B411" s="18"/>
      <c r="C411" s="1"/>
      <c r="D411" s="1"/>
      <c r="F411" s="2" t="s">
        <v>98</v>
      </c>
      <c r="G411" s="569" t="s">
        <v>830</v>
      </c>
      <c r="H411" s="565" t="s">
        <v>831</v>
      </c>
      <c r="I411" s="567" t="s">
        <v>776</v>
      </c>
      <c r="J411" s="568" t="s">
        <v>832</v>
      </c>
      <c r="K411" s="573"/>
      <c r="L411" s="574"/>
      <c r="M411" s="574"/>
      <c r="N411" s="574"/>
      <c r="O411" s="574"/>
      <c r="P411" s="574"/>
      <c r="Q411" s="574"/>
      <c r="R411" s="574"/>
      <c r="S411" s="574"/>
      <c r="T411" s="574"/>
      <c r="U411" s="574"/>
      <c r="V411" s="574"/>
      <c r="W411" s="574"/>
    </row>
    <row r="412" spans="2:23" ht="38.25" outlineLevel="1" x14ac:dyDescent="0.2">
      <c r="B412" s="18"/>
      <c r="C412" s="1"/>
      <c r="D412" s="1"/>
      <c r="F412" s="2" t="s">
        <v>100</v>
      </c>
      <c r="G412" s="569" t="s">
        <v>830</v>
      </c>
      <c r="H412" s="565" t="s">
        <v>831</v>
      </c>
      <c r="I412" s="567" t="s">
        <v>776</v>
      </c>
      <c r="J412" s="568" t="s">
        <v>832</v>
      </c>
      <c r="K412" s="573"/>
      <c r="L412" s="574"/>
      <c r="M412" s="574"/>
      <c r="N412" s="574"/>
      <c r="O412" s="574"/>
      <c r="P412" s="574"/>
      <c r="Q412" s="574"/>
      <c r="R412" s="574"/>
      <c r="S412" s="574"/>
      <c r="T412" s="574"/>
      <c r="U412" s="574"/>
      <c r="V412" s="574"/>
      <c r="W412" s="574"/>
    </row>
    <row r="413" spans="2:23" x14ac:dyDescent="0.2">
      <c r="B413" s="18"/>
      <c r="C413" s="1"/>
      <c r="D413" s="1"/>
      <c r="E413" s="2" t="s">
        <v>102</v>
      </c>
      <c r="G413" s="569"/>
      <c r="H413" s="565"/>
      <c r="I413" s="567" t="s">
        <v>719</v>
      </c>
      <c r="J413" s="568" t="s">
        <v>719</v>
      </c>
      <c r="K413" s="573"/>
      <c r="L413" s="574"/>
      <c r="M413" s="574"/>
      <c r="N413" s="574"/>
      <c r="O413" s="574"/>
      <c r="P413" s="574"/>
      <c r="Q413" s="574"/>
      <c r="R413" s="574"/>
      <c r="S413" s="574"/>
      <c r="T413" s="574"/>
      <c r="U413" s="574"/>
      <c r="V413" s="574"/>
      <c r="W413" s="574"/>
    </row>
    <row r="414" spans="2:23" ht="38.25" outlineLevel="1" x14ac:dyDescent="0.2">
      <c r="B414" s="18"/>
      <c r="C414" s="1"/>
      <c r="D414" s="1"/>
      <c r="F414" s="2" t="s">
        <v>103</v>
      </c>
      <c r="G414" s="569" t="s">
        <v>830</v>
      </c>
      <c r="H414" s="565" t="s">
        <v>831</v>
      </c>
      <c r="I414" s="567" t="s">
        <v>776</v>
      </c>
      <c r="J414" s="568" t="s">
        <v>832</v>
      </c>
      <c r="K414" s="573"/>
      <c r="L414" s="574"/>
      <c r="M414" s="574"/>
      <c r="N414" s="574"/>
      <c r="O414" s="574"/>
      <c r="P414" s="574"/>
      <c r="Q414" s="574"/>
      <c r="R414" s="574"/>
      <c r="S414" s="574"/>
      <c r="T414" s="574"/>
      <c r="U414" s="574"/>
      <c r="V414" s="574"/>
      <c r="W414" s="574"/>
    </row>
    <row r="415" spans="2:23" ht="38.25" outlineLevel="1" x14ac:dyDescent="0.2">
      <c r="B415" s="18"/>
      <c r="C415" s="1"/>
      <c r="D415" s="1"/>
      <c r="F415" s="2" t="s">
        <v>105</v>
      </c>
      <c r="G415" s="569" t="s">
        <v>830</v>
      </c>
      <c r="H415" s="565" t="s">
        <v>831</v>
      </c>
      <c r="I415" s="567" t="s">
        <v>776</v>
      </c>
      <c r="J415" s="568" t="s">
        <v>832</v>
      </c>
      <c r="K415" s="573"/>
      <c r="L415" s="574"/>
      <c r="M415" s="574"/>
      <c r="N415" s="574"/>
      <c r="O415" s="574"/>
      <c r="P415" s="574"/>
      <c r="Q415" s="574"/>
      <c r="R415" s="574"/>
      <c r="S415" s="574"/>
      <c r="T415" s="574"/>
      <c r="U415" s="574"/>
      <c r="V415" s="574"/>
      <c r="W415" s="574"/>
    </row>
    <row r="416" spans="2:23" x14ac:dyDescent="0.2">
      <c r="B416" s="18"/>
      <c r="C416" s="1"/>
      <c r="D416" s="1"/>
      <c r="E416" s="2" t="s">
        <v>107</v>
      </c>
      <c r="G416" s="569"/>
      <c r="H416" s="565"/>
      <c r="I416" s="567" t="s">
        <v>719</v>
      </c>
      <c r="J416" s="568" t="s">
        <v>719</v>
      </c>
      <c r="K416" s="573"/>
      <c r="L416" s="574"/>
      <c r="M416" s="574"/>
      <c r="N416" s="574"/>
      <c r="O416" s="574"/>
      <c r="P416" s="574"/>
      <c r="Q416" s="574"/>
      <c r="R416" s="574"/>
      <c r="S416" s="574"/>
      <c r="T416" s="574"/>
      <c r="U416" s="574"/>
      <c r="V416" s="574"/>
      <c r="W416" s="574"/>
    </row>
    <row r="417" spans="2:23" ht="38.25" outlineLevel="1" x14ac:dyDescent="0.2">
      <c r="B417" s="18"/>
      <c r="C417" s="1"/>
      <c r="D417" s="1"/>
      <c r="F417" s="2" t="s">
        <v>107</v>
      </c>
      <c r="G417" s="569" t="s">
        <v>830</v>
      </c>
      <c r="H417" s="565" t="s">
        <v>831</v>
      </c>
      <c r="I417" s="567" t="s">
        <v>776</v>
      </c>
      <c r="J417" s="568" t="s">
        <v>832</v>
      </c>
      <c r="K417" s="573"/>
      <c r="L417" s="574"/>
      <c r="M417" s="574"/>
      <c r="N417" s="574"/>
      <c r="O417" s="574"/>
      <c r="P417" s="574"/>
      <c r="Q417" s="574"/>
      <c r="R417" s="574"/>
      <c r="S417" s="574"/>
      <c r="T417" s="574"/>
      <c r="U417" s="574"/>
      <c r="V417" s="574"/>
      <c r="W417" s="574"/>
    </row>
    <row r="418" spans="2:23" x14ac:dyDescent="0.2">
      <c r="B418" s="18"/>
      <c r="C418" s="1"/>
      <c r="D418" s="1" t="s">
        <v>109</v>
      </c>
      <c r="G418" s="569"/>
      <c r="H418" s="565"/>
      <c r="I418" s="567" t="s">
        <v>719</v>
      </c>
      <c r="J418" s="568" t="s">
        <v>719</v>
      </c>
      <c r="K418" s="573"/>
      <c r="L418" s="574"/>
      <c r="M418" s="574"/>
      <c r="N418" s="574"/>
      <c r="O418" s="574"/>
      <c r="P418" s="574"/>
      <c r="Q418" s="574"/>
      <c r="R418" s="574"/>
      <c r="S418" s="574"/>
      <c r="T418" s="574"/>
      <c r="U418" s="574"/>
      <c r="V418" s="574"/>
      <c r="W418" s="574"/>
    </row>
    <row r="419" spans="2:23" ht="89.25" outlineLevel="1" x14ac:dyDescent="0.2">
      <c r="B419" s="18"/>
      <c r="C419" s="1"/>
      <c r="D419" s="1"/>
      <c r="F419" s="2" t="s">
        <v>110</v>
      </c>
      <c r="G419" s="569" t="s">
        <v>830</v>
      </c>
      <c r="H419" s="565" t="s">
        <v>833</v>
      </c>
      <c r="I419" s="567" t="s">
        <v>776</v>
      </c>
      <c r="J419" s="568" t="s">
        <v>832</v>
      </c>
      <c r="K419" s="573"/>
      <c r="L419" s="574"/>
      <c r="M419" s="574"/>
      <c r="N419" s="574"/>
      <c r="O419" s="574"/>
      <c r="P419" s="574"/>
      <c r="Q419" s="574"/>
      <c r="R419" s="574"/>
      <c r="S419" s="574"/>
      <c r="T419" s="574"/>
      <c r="U419" s="574"/>
      <c r="V419" s="574"/>
      <c r="W419" s="574"/>
    </row>
    <row r="420" spans="2:23" ht="89.25" outlineLevel="1" x14ac:dyDescent="0.2">
      <c r="B420" s="18"/>
      <c r="C420" s="1"/>
      <c r="D420" s="1"/>
      <c r="F420" s="2" t="s">
        <v>111</v>
      </c>
      <c r="G420" s="569" t="s">
        <v>830</v>
      </c>
      <c r="H420" s="565" t="s">
        <v>833</v>
      </c>
      <c r="I420" s="567" t="s">
        <v>776</v>
      </c>
      <c r="J420" s="568" t="s">
        <v>832</v>
      </c>
      <c r="K420" s="573"/>
      <c r="L420" s="574"/>
      <c r="M420" s="574"/>
      <c r="N420" s="574"/>
      <c r="O420" s="574"/>
      <c r="P420" s="574"/>
      <c r="Q420" s="574"/>
      <c r="R420" s="574"/>
      <c r="S420" s="574"/>
      <c r="T420" s="574"/>
      <c r="U420" s="574"/>
      <c r="V420" s="574"/>
      <c r="W420" s="574"/>
    </row>
    <row r="421" spans="2:23" ht="89.25" outlineLevel="1" x14ac:dyDescent="0.2">
      <c r="B421" s="18"/>
      <c r="C421" s="1"/>
      <c r="D421" s="1"/>
      <c r="F421" s="2" t="s">
        <v>112</v>
      </c>
      <c r="G421" s="569" t="s">
        <v>830</v>
      </c>
      <c r="H421" s="565" t="s">
        <v>833</v>
      </c>
      <c r="I421" s="567" t="s">
        <v>776</v>
      </c>
      <c r="J421" s="568" t="s">
        <v>832</v>
      </c>
      <c r="K421" s="573"/>
      <c r="L421" s="574"/>
      <c r="M421" s="574"/>
      <c r="N421" s="574"/>
      <c r="O421" s="574"/>
      <c r="P421" s="574"/>
      <c r="Q421" s="574"/>
      <c r="R421" s="574"/>
      <c r="S421" s="574"/>
      <c r="T421" s="574"/>
      <c r="U421" s="574"/>
      <c r="V421" s="574"/>
      <c r="W421" s="574"/>
    </row>
    <row r="422" spans="2:23" x14ac:dyDescent="0.2">
      <c r="B422" s="18"/>
      <c r="C422" s="79"/>
      <c r="D422" s="1" t="s">
        <v>113</v>
      </c>
      <c r="G422" s="569"/>
      <c r="H422" s="565"/>
      <c r="I422" s="567" t="s">
        <v>719</v>
      </c>
      <c r="J422" s="568" t="s">
        <v>719</v>
      </c>
      <c r="K422" s="573"/>
      <c r="L422" s="574"/>
      <c r="M422" s="574"/>
      <c r="N422" s="574"/>
      <c r="O422" s="574"/>
      <c r="P422" s="574"/>
      <c r="Q422" s="574"/>
      <c r="R422" s="574"/>
      <c r="S422" s="574"/>
      <c r="T422" s="574"/>
      <c r="U422" s="574"/>
      <c r="V422" s="574"/>
      <c r="W422" s="574"/>
    </row>
    <row r="423" spans="2:23" ht="38.25" outlineLevel="1" x14ac:dyDescent="0.2">
      <c r="B423" s="18"/>
      <c r="C423" s="1"/>
      <c r="D423" s="1"/>
      <c r="F423" s="2" t="s">
        <v>114</v>
      </c>
      <c r="G423" s="569" t="s">
        <v>830</v>
      </c>
      <c r="H423" s="565" t="s">
        <v>829</v>
      </c>
      <c r="I423" s="567" t="s">
        <v>776</v>
      </c>
      <c r="J423" s="568" t="s">
        <v>832</v>
      </c>
      <c r="K423" s="573"/>
      <c r="L423" s="574"/>
      <c r="M423" s="574"/>
      <c r="N423" s="574"/>
      <c r="O423" s="574"/>
      <c r="P423" s="574"/>
      <c r="Q423" s="574"/>
      <c r="R423" s="574"/>
      <c r="S423" s="574"/>
      <c r="T423" s="574"/>
      <c r="U423" s="574"/>
      <c r="V423" s="574"/>
      <c r="W423" s="574"/>
    </row>
    <row r="424" spans="2:23" ht="38.25" outlineLevel="1" x14ac:dyDescent="0.2">
      <c r="B424" s="18"/>
      <c r="C424" s="1"/>
      <c r="D424" s="1"/>
      <c r="F424" s="2" t="s">
        <v>116</v>
      </c>
      <c r="G424" s="569" t="s">
        <v>830</v>
      </c>
      <c r="H424" s="565" t="s">
        <v>829</v>
      </c>
      <c r="I424" s="567" t="s">
        <v>776</v>
      </c>
      <c r="J424" s="568" t="s">
        <v>832</v>
      </c>
      <c r="K424" s="573"/>
      <c r="L424" s="574"/>
      <c r="M424" s="574"/>
      <c r="N424" s="574"/>
      <c r="O424" s="574"/>
      <c r="P424" s="574"/>
      <c r="Q424" s="574"/>
      <c r="R424" s="574"/>
      <c r="S424" s="574"/>
      <c r="T424" s="574"/>
      <c r="U424" s="574"/>
      <c r="V424" s="574"/>
      <c r="W424" s="574"/>
    </row>
    <row r="425" spans="2:23" x14ac:dyDescent="0.2">
      <c r="B425" s="27"/>
      <c r="C425" s="1" t="s">
        <v>570</v>
      </c>
      <c r="G425" s="63"/>
      <c r="H425" s="397"/>
      <c r="I425" s="7" t="s">
        <v>719</v>
      </c>
      <c r="J425" s="66" t="s">
        <v>719</v>
      </c>
    </row>
    <row r="426" spans="2:23" x14ac:dyDescent="0.2">
      <c r="B426" s="18"/>
      <c r="C426" s="1"/>
      <c r="D426" s="267" t="s">
        <v>32</v>
      </c>
      <c r="G426" s="569"/>
      <c r="H426" s="565"/>
      <c r="I426" s="567" t="s">
        <v>719</v>
      </c>
      <c r="J426" s="568" t="s">
        <v>719</v>
      </c>
      <c r="K426" s="573"/>
      <c r="L426" s="574"/>
      <c r="M426" s="574"/>
      <c r="N426" s="574"/>
      <c r="O426" s="574"/>
      <c r="P426" s="574"/>
      <c r="Q426" s="574"/>
      <c r="R426" s="574"/>
      <c r="S426" s="574"/>
      <c r="T426" s="574"/>
      <c r="U426" s="574"/>
      <c r="V426" s="574"/>
      <c r="W426" s="574"/>
    </row>
    <row r="427" spans="2:23" x14ac:dyDescent="0.2">
      <c r="B427" s="18"/>
      <c r="C427" s="1"/>
      <c r="D427" s="1"/>
      <c r="E427" s="2" t="s">
        <v>33</v>
      </c>
      <c r="G427" s="569"/>
      <c r="H427" s="565"/>
      <c r="I427" s="567" t="s">
        <v>719</v>
      </c>
      <c r="J427" s="568" t="s">
        <v>719</v>
      </c>
      <c r="K427" s="573"/>
      <c r="L427" s="574"/>
      <c r="M427" s="574"/>
      <c r="N427" s="574"/>
      <c r="O427" s="574"/>
      <c r="P427" s="574"/>
      <c r="Q427" s="574"/>
      <c r="R427" s="574"/>
      <c r="S427" s="574"/>
      <c r="T427" s="574"/>
      <c r="U427" s="574"/>
      <c r="V427" s="574"/>
      <c r="W427" s="574"/>
    </row>
    <row r="428" spans="2:23" ht="51" outlineLevel="1" x14ac:dyDescent="0.2">
      <c r="B428" s="18"/>
      <c r="C428" s="1"/>
      <c r="D428" s="1"/>
      <c r="F428" s="2" t="s">
        <v>34</v>
      </c>
      <c r="G428" s="569" t="s">
        <v>834</v>
      </c>
      <c r="H428" s="565" t="s">
        <v>835</v>
      </c>
      <c r="I428" s="567" t="s">
        <v>836</v>
      </c>
      <c r="J428" s="568" t="s">
        <v>837</v>
      </c>
      <c r="K428" s="573"/>
      <c r="L428" s="574"/>
      <c r="M428" s="574"/>
      <c r="N428" s="574"/>
      <c r="O428" s="574"/>
      <c r="P428" s="574"/>
      <c r="Q428" s="574"/>
      <c r="R428" s="574"/>
      <c r="S428" s="574"/>
      <c r="T428" s="574"/>
      <c r="U428" s="574"/>
      <c r="V428" s="574"/>
      <c r="W428" s="574"/>
    </row>
    <row r="429" spans="2:23" ht="51" outlineLevel="1" x14ac:dyDescent="0.2">
      <c r="B429" s="18"/>
      <c r="C429" s="1"/>
      <c r="D429" s="1"/>
      <c r="F429" s="2" t="s">
        <v>36</v>
      </c>
      <c r="G429" s="569" t="s">
        <v>834</v>
      </c>
      <c r="H429" s="565" t="s">
        <v>835</v>
      </c>
      <c r="I429" s="567" t="s">
        <v>836</v>
      </c>
      <c r="J429" s="568" t="s">
        <v>837</v>
      </c>
      <c r="K429" s="573"/>
      <c r="L429" s="574"/>
      <c r="M429" s="574"/>
      <c r="N429" s="574"/>
      <c r="O429" s="574"/>
      <c r="P429" s="574"/>
      <c r="Q429" s="574"/>
      <c r="R429" s="574"/>
      <c r="S429" s="574"/>
      <c r="T429" s="574"/>
      <c r="U429" s="574"/>
      <c r="V429" s="574"/>
      <c r="W429" s="574"/>
    </row>
    <row r="430" spans="2:23" ht="51" outlineLevel="1" x14ac:dyDescent="0.2">
      <c r="B430" s="18"/>
      <c r="C430" s="1"/>
      <c r="D430" s="1"/>
      <c r="F430" s="2" t="s">
        <v>38</v>
      </c>
      <c r="G430" s="569" t="s">
        <v>834</v>
      </c>
      <c r="H430" s="565" t="s">
        <v>835</v>
      </c>
      <c r="I430" s="567" t="s">
        <v>836</v>
      </c>
      <c r="J430" s="568" t="s">
        <v>837</v>
      </c>
      <c r="K430" s="573"/>
      <c r="L430" s="574"/>
      <c r="M430" s="574"/>
      <c r="N430" s="574"/>
      <c r="O430" s="574"/>
      <c r="P430" s="574"/>
      <c r="Q430" s="574"/>
      <c r="R430" s="574"/>
      <c r="S430" s="574"/>
      <c r="T430" s="574"/>
      <c r="U430" s="574"/>
      <c r="V430" s="574"/>
      <c r="W430" s="574"/>
    </row>
    <row r="431" spans="2:23" ht="51" outlineLevel="1" x14ac:dyDescent="0.2">
      <c r="B431" s="18"/>
      <c r="C431" s="1"/>
      <c r="D431" s="1"/>
      <c r="F431" s="2" t="s">
        <v>40</v>
      </c>
      <c r="G431" s="569" t="s">
        <v>834</v>
      </c>
      <c r="H431" s="565" t="s">
        <v>835</v>
      </c>
      <c r="I431" s="567" t="s">
        <v>836</v>
      </c>
      <c r="J431" s="568" t="s">
        <v>837</v>
      </c>
      <c r="K431" s="573"/>
      <c r="L431" s="574"/>
      <c r="M431" s="574"/>
      <c r="N431" s="574"/>
      <c r="O431" s="574"/>
      <c r="P431" s="574"/>
      <c r="Q431" s="574"/>
      <c r="R431" s="574"/>
      <c r="S431" s="574"/>
      <c r="T431" s="574"/>
      <c r="U431" s="574"/>
      <c r="V431" s="574"/>
      <c r="W431" s="574"/>
    </row>
    <row r="432" spans="2:23" x14ac:dyDescent="0.2">
      <c r="B432" s="18"/>
      <c r="C432" s="1"/>
      <c r="D432" s="1"/>
      <c r="E432" s="2" t="s">
        <v>42</v>
      </c>
      <c r="G432" s="569"/>
      <c r="H432" s="565"/>
      <c r="I432" s="567" t="s">
        <v>719</v>
      </c>
      <c r="J432" s="568" t="s">
        <v>719</v>
      </c>
      <c r="K432" s="573"/>
      <c r="L432" s="574"/>
      <c r="M432" s="574"/>
      <c r="N432" s="574"/>
      <c r="O432" s="574"/>
      <c r="P432" s="574"/>
      <c r="Q432" s="574"/>
      <c r="R432" s="574"/>
      <c r="S432" s="574"/>
      <c r="T432" s="574"/>
      <c r="U432" s="574"/>
      <c r="V432" s="574"/>
      <c r="W432" s="574"/>
    </row>
    <row r="433" spans="2:23" ht="51" outlineLevel="1" x14ac:dyDescent="0.2">
      <c r="B433" s="18"/>
      <c r="C433" s="1"/>
      <c r="D433" s="1"/>
      <c r="F433" s="2" t="s">
        <v>43</v>
      </c>
      <c r="G433" s="569" t="s">
        <v>834</v>
      </c>
      <c r="H433" s="565" t="s">
        <v>835</v>
      </c>
      <c r="I433" s="567" t="s">
        <v>836</v>
      </c>
      <c r="J433" s="568" t="s">
        <v>837</v>
      </c>
      <c r="K433" s="573"/>
      <c r="L433" s="574"/>
      <c r="M433" s="574"/>
      <c r="N433" s="574"/>
      <c r="O433" s="574"/>
      <c r="P433" s="574"/>
      <c r="Q433" s="574"/>
      <c r="R433" s="574"/>
      <c r="S433" s="574"/>
      <c r="T433" s="574"/>
      <c r="U433" s="574"/>
      <c r="V433" s="574"/>
      <c r="W433" s="574"/>
    </row>
    <row r="434" spans="2:23" ht="51" outlineLevel="1" x14ac:dyDescent="0.2">
      <c r="B434" s="18"/>
      <c r="C434" s="1"/>
      <c r="D434" s="1"/>
      <c r="F434" s="2" t="s">
        <v>45</v>
      </c>
      <c r="G434" s="569" t="s">
        <v>834</v>
      </c>
      <c r="H434" s="565" t="s">
        <v>835</v>
      </c>
      <c r="I434" s="567" t="s">
        <v>836</v>
      </c>
      <c r="J434" s="568" t="s">
        <v>837</v>
      </c>
      <c r="K434" s="573"/>
      <c r="L434" s="574"/>
      <c r="M434" s="574"/>
      <c r="N434" s="574"/>
      <c r="O434" s="574"/>
      <c r="P434" s="574"/>
      <c r="Q434" s="574"/>
      <c r="R434" s="574"/>
      <c r="S434" s="574"/>
      <c r="T434" s="574"/>
      <c r="U434" s="574"/>
      <c r="V434" s="574"/>
      <c r="W434" s="574"/>
    </row>
    <row r="435" spans="2:23" ht="51" outlineLevel="1" x14ac:dyDescent="0.2">
      <c r="B435" s="18"/>
      <c r="C435" s="1"/>
      <c r="D435" s="1"/>
      <c r="F435" s="2" t="s">
        <v>47</v>
      </c>
      <c r="G435" s="569" t="s">
        <v>834</v>
      </c>
      <c r="H435" s="565" t="s">
        <v>835</v>
      </c>
      <c r="I435" s="567" t="s">
        <v>836</v>
      </c>
      <c r="J435" s="568" t="s">
        <v>837</v>
      </c>
      <c r="K435" s="573"/>
      <c r="L435" s="574"/>
      <c r="M435" s="574"/>
      <c r="N435" s="574"/>
      <c r="O435" s="574"/>
      <c r="P435" s="574"/>
      <c r="Q435" s="574"/>
      <c r="R435" s="574"/>
      <c r="S435" s="574"/>
      <c r="T435" s="574"/>
      <c r="U435" s="574"/>
      <c r="V435" s="574"/>
      <c r="W435" s="574"/>
    </row>
    <row r="436" spans="2:23" ht="51" outlineLevel="1" x14ac:dyDescent="0.2">
      <c r="B436" s="18"/>
      <c r="C436" s="1"/>
      <c r="D436" s="1"/>
      <c r="F436" s="2" t="s">
        <v>49</v>
      </c>
      <c r="G436" s="569" t="s">
        <v>834</v>
      </c>
      <c r="H436" s="565" t="s">
        <v>835</v>
      </c>
      <c r="I436" s="567" t="s">
        <v>836</v>
      </c>
      <c r="J436" s="568" t="s">
        <v>837</v>
      </c>
      <c r="K436" s="573"/>
      <c r="L436" s="574"/>
      <c r="M436" s="574"/>
      <c r="N436" s="574"/>
      <c r="O436" s="574"/>
      <c r="P436" s="574"/>
      <c r="Q436" s="574"/>
      <c r="R436" s="574"/>
      <c r="S436" s="574"/>
      <c r="T436" s="574"/>
      <c r="U436" s="574"/>
      <c r="V436" s="574"/>
      <c r="W436" s="574"/>
    </row>
    <row r="437" spans="2:23" x14ac:dyDescent="0.2">
      <c r="B437" s="18"/>
      <c r="C437" s="1"/>
      <c r="D437" s="1"/>
      <c r="E437" s="2" t="s">
        <v>51</v>
      </c>
      <c r="G437" s="569"/>
      <c r="H437" s="565"/>
      <c r="I437" s="567" t="s">
        <v>719</v>
      </c>
      <c r="J437" s="568" t="s">
        <v>719</v>
      </c>
      <c r="K437" s="573"/>
      <c r="L437" s="574"/>
      <c r="M437" s="574"/>
      <c r="N437" s="574"/>
      <c r="O437" s="574"/>
      <c r="P437" s="574"/>
      <c r="Q437" s="574"/>
      <c r="R437" s="574"/>
      <c r="S437" s="574"/>
      <c r="T437" s="574"/>
      <c r="U437" s="574"/>
      <c r="V437" s="574"/>
      <c r="W437" s="574"/>
    </row>
    <row r="438" spans="2:23" ht="51" outlineLevel="1" x14ac:dyDescent="0.2">
      <c r="B438" s="18"/>
      <c r="C438" s="1"/>
      <c r="D438" s="1"/>
      <c r="F438" s="2" t="s">
        <v>51</v>
      </c>
      <c r="G438" s="569" t="s">
        <v>834</v>
      </c>
      <c r="H438" s="565" t="s">
        <v>835</v>
      </c>
      <c r="I438" s="567" t="s">
        <v>836</v>
      </c>
      <c r="J438" s="568" t="s">
        <v>837</v>
      </c>
      <c r="K438" s="573"/>
      <c r="L438" s="574"/>
      <c r="M438" s="574"/>
      <c r="N438" s="574"/>
      <c r="O438" s="574"/>
      <c r="P438" s="574"/>
      <c r="Q438" s="574"/>
      <c r="R438" s="574"/>
      <c r="S438" s="574"/>
      <c r="T438" s="574"/>
      <c r="U438" s="574"/>
      <c r="V438" s="574"/>
      <c r="W438" s="574"/>
    </row>
    <row r="439" spans="2:23" x14ac:dyDescent="0.2">
      <c r="B439" s="18"/>
      <c r="C439" s="1"/>
      <c r="D439" s="1" t="s">
        <v>53</v>
      </c>
      <c r="G439" s="569"/>
      <c r="H439" s="565"/>
      <c r="I439" s="567" t="s">
        <v>719</v>
      </c>
      <c r="J439" s="568" t="s">
        <v>719</v>
      </c>
      <c r="K439" s="573"/>
      <c r="L439" s="574"/>
      <c r="M439" s="574"/>
      <c r="N439" s="574"/>
      <c r="O439" s="574"/>
      <c r="P439" s="574"/>
      <c r="Q439" s="574"/>
      <c r="R439" s="574"/>
      <c r="S439" s="574"/>
      <c r="T439" s="574"/>
      <c r="U439" s="574"/>
      <c r="V439" s="574"/>
      <c r="W439" s="574"/>
    </row>
    <row r="440" spans="2:23" x14ac:dyDescent="0.2">
      <c r="B440" s="18"/>
      <c r="C440" s="1"/>
      <c r="D440" s="1"/>
      <c r="E440" s="79" t="s">
        <v>54</v>
      </c>
      <c r="G440" s="569"/>
      <c r="H440" s="565"/>
      <c r="I440" s="567" t="s">
        <v>719</v>
      </c>
      <c r="J440" s="568" t="s">
        <v>719</v>
      </c>
      <c r="K440" s="573"/>
      <c r="L440" s="574"/>
      <c r="M440" s="574"/>
      <c r="N440" s="574"/>
      <c r="O440" s="574"/>
      <c r="P440" s="574"/>
      <c r="Q440" s="574"/>
      <c r="R440" s="574"/>
      <c r="S440" s="574"/>
      <c r="T440" s="574"/>
      <c r="U440" s="574"/>
      <c r="V440" s="574"/>
      <c r="W440" s="574"/>
    </row>
    <row r="441" spans="2:23" ht="51" outlineLevel="1" x14ac:dyDescent="0.2">
      <c r="B441" s="18"/>
      <c r="C441" s="1"/>
      <c r="D441" s="1"/>
      <c r="E441" s="79"/>
      <c r="F441" s="2" t="s">
        <v>55</v>
      </c>
      <c r="G441" s="569" t="s">
        <v>834</v>
      </c>
      <c r="H441" s="565" t="s">
        <v>835</v>
      </c>
      <c r="I441" s="567" t="s">
        <v>836</v>
      </c>
      <c r="J441" s="568" t="s">
        <v>837</v>
      </c>
      <c r="K441" s="573"/>
      <c r="L441" s="574"/>
      <c r="M441" s="574"/>
      <c r="N441" s="574"/>
      <c r="O441" s="574"/>
      <c r="P441" s="574"/>
      <c r="Q441" s="574"/>
      <c r="R441" s="574"/>
      <c r="S441" s="574"/>
      <c r="T441" s="574"/>
      <c r="U441" s="574"/>
      <c r="V441" s="574"/>
      <c r="W441" s="574"/>
    </row>
    <row r="442" spans="2:23" ht="51" outlineLevel="1" x14ac:dyDescent="0.2">
      <c r="B442" s="18"/>
      <c r="C442" s="1"/>
      <c r="D442" s="1"/>
      <c r="F442" s="2" t="s">
        <v>57</v>
      </c>
      <c r="G442" s="569" t="s">
        <v>834</v>
      </c>
      <c r="H442" s="565" t="s">
        <v>835</v>
      </c>
      <c r="I442" s="567" t="s">
        <v>836</v>
      </c>
      <c r="J442" s="568" t="s">
        <v>837</v>
      </c>
      <c r="K442" s="573"/>
      <c r="L442" s="574"/>
      <c r="M442" s="574"/>
      <c r="N442" s="574"/>
      <c r="O442" s="574"/>
      <c r="P442" s="574"/>
      <c r="Q442" s="574"/>
      <c r="R442" s="574"/>
      <c r="S442" s="574"/>
      <c r="T442" s="574"/>
      <c r="U442" s="574"/>
      <c r="V442" s="574"/>
      <c r="W442" s="574"/>
    </row>
    <row r="443" spans="2:23" x14ac:dyDescent="0.2">
      <c r="B443" s="18"/>
      <c r="C443" s="1"/>
      <c r="D443" s="1"/>
      <c r="E443" s="2" t="s">
        <v>59</v>
      </c>
      <c r="G443" s="569"/>
      <c r="H443" s="565"/>
      <c r="I443" s="567" t="s">
        <v>719</v>
      </c>
      <c r="J443" s="568" t="s">
        <v>719</v>
      </c>
      <c r="K443" s="573"/>
      <c r="L443" s="574"/>
      <c r="M443" s="574"/>
      <c r="N443" s="574"/>
      <c r="O443" s="574"/>
      <c r="P443" s="574"/>
      <c r="Q443" s="574"/>
      <c r="R443" s="574"/>
      <c r="S443" s="574"/>
      <c r="T443" s="574"/>
      <c r="U443" s="574"/>
      <c r="V443" s="574"/>
      <c r="W443" s="574"/>
    </row>
    <row r="444" spans="2:23" ht="51" outlineLevel="1" x14ac:dyDescent="0.2">
      <c r="B444" s="18"/>
      <c r="C444" s="1"/>
      <c r="D444" s="1"/>
      <c r="F444" s="2" t="s">
        <v>60</v>
      </c>
      <c r="G444" s="569" t="s">
        <v>834</v>
      </c>
      <c r="H444" s="565" t="s">
        <v>835</v>
      </c>
      <c r="I444" s="567" t="s">
        <v>836</v>
      </c>
      <c r="J444" s="568" t="s">
        <v>837</v>
      </c>
      <c r="K444" s="573"/>
      <c r="L444" s="574"/>
      <c r="M444" s="574"/>
      <c r="N444" s="574"/>
      <c r="O444" s="574"/>
      <c r="P444" s="574"/>
      <c r="Q444" s="574"/>
      <c r="R444" s="574"/>
      <c r="S444" s="574"/>
      <c r="T444" s="574"/>
      <c r="U444" s="574"/>
      <c r="V444" s="574"/>
      <c r="W444" s="574"/>
    </row>
    <row r="445" spans="2:23" ht="51" outlineLevel="1" x14ac:dyDescent="0.2">
      <c r="B445" s="18"/>
      <c r="C445" s="1"/>
      <c r="D445" s="1"/>
      <c r="F445" s="2" t="s">
        <v>62</v>
      </c>
      <c r="G445" s="569" t="s">
        <v>834</v>
      </c>
      <c r="H445" s="565" t="s">
        <v>835</v>
      </c>
      <c r="I445" s="567" t="s">
        <v>836</v>
      </c>
      <c r="J445" s="568" t="s">
        <v>837</v>
      </c>
      <c r="K445" s="573"/>
      <c r="L445" s="574"/>
      <c r="M445" s="574"/>
      <c r="N445" s="574"/>
      <c r="O445" s="574"/>
      <c r="P445" s="574"/>
      <c r="Q445" s="574"/>
      <c r="R445" s="574"/>
      <c r="S445" s="574"/>
      <c r="T445" s="574"/>
      <c r="U445" s="574"/>
      <c r="V445" s="574"/>
      <c r="W445" s="574"/>
    </row>
    <row r="446" spans="2:23" x14ac:dyDescent="0.2">
      <c r="B446" s="18"/>
      <c r="C446" s="1"/>
      <c r="D446" s="1"/>
      <c r="E446" s="2" t="s">
        <v>64</v>
      </c>
      <c r="G446" s="569"/>
      <c r="H446" s="565"/>
      <c r="I446" s="567" t="s">
        <v>719</v>
      </c>
      <c r="J446" s="568" t="s">
        <v>719</v>
      </c>
      <c r="K446" s="573"/>
      <c r="L446" s="574"/>
      <c r="M446" s="574"/>
      <c r="N446" s="574"/>
      <c r="O446" s="574"/>
      <c r="P446" s="574"/>
      <c r="Q446" s="574"/>
      <c r="R446" s="574"/>
      <c r="S446" s="574"/>
      <c r="T446" s="574"/>
      <c r="U446" s="574"/>
      <c r="V446" s="574"/>
      <c r="W446" s="574"/>
    </row>
    <row r="447" spans="2:23" ht="51" outlineLevel="1" x14ac:dyDescent="0.2">
      <c r="B447" s="18"/>
      <c r="C447" s="1"/>
      <c r="D447" s="1"/>
      <c r="F447" s="2" t="s">
        <v>65</v>
      </c>
      <c r="G447" s="569" t="s">
        <v>834</v>
      </c>
      <c r="H447" s="565" t="s">
        <v>835</v>
      </c>
      <c r="I447" s="567" t="s">
        <v>836</v>
      </c>
      <c r="J447" s="568" t="s">
        <v>837</v>
      </c>
      <c r="K447" s="573"/>
      <c r="L447" s="574"/>
      <c r="M447" s="574"/>
      <c r="N447" s="574"/>
      <c r="O447" s="574"/>
      <c r="P447" s="574"/>
      <c r="Q447" s="574"/>
      <c r="R447" s="574"/>
      <c r="S447" s="574"/>
      <c r="T447" s="574"/>
      <c r="U447" s="574"/>
      <c r="V447" s="574"/>
      <c r="W447" s="574"/>
    </row>
    <row r="448" spans="2:23" ht="51" outlineLevel="1" x14ac:dyDescent="0.2">
      <c r="B448" s="18"/>
      <c r="C448" s="1"/>
      <c r="D448" s="1"/>
      <c r="F448" s="2" t="s">
        <v>67</v>
      </c>
      <c r="G448" s="569" t="s">
        <v>834</v>
      </c>
      <c r="H448" s="565" t="s">
        <v>835</v>
      </c>
      <c r="I448" s="567" t="s">
        <v>836</v>
      </c>
      <c r="J448" s="568" t="s">
        <v>837</v>
      </c>
      <c r="K448" s="573"/>
      <c r="L448" s="574"/>
      <c r="M448" s="574"/>
      <c r="N448" s="574"/>
      <c r="O448" s="574"/>
      <c r="P448" s="574"/>
      <c r="Q448" s="574"/>
      <c r="R448" s="574"/>
      <c r="S448" s="574"/>
      <c r="T448" s="574"/>
      <c r="U448" s="574"/>
      <c r="V448" s="574"/>
      <c r="W448" s="574"/>
    </row>
    <row r="449" spans="2:23" x14ac:dyDescent="0.2">
      <c r="B449" s="18"/>
      <c r="C449" s="1"/>
      <c r="D449" s="1" t="s">
        <v>69</v>
      </c>
      <c r="G449" s="569"/>
      <c r="H449" s="565"/>
      <c r="I449" s="567" t="s">
        <v>719</v>
      </c>
      <c r="J449" s="568" t="s">
        <v>719</v>
      </c>
      <c r="K449" s="573"/>
      <c r="L449" s="574"/>
      <c r="M449" s="574"/>
      <c r="N449" s="574"/>
      <c r="O449" s="574"/>
      <c r="P449" s="574"/>
      <c r="Q449" s="574"/>
      <c r="R449" s="574"/>
      <c r="S449" s="574"/>
      <c r="T449" s="574"/>
      <c r="U449" s="574"/>
      <c r="V449" s="574"/>
      <c r="W449" s="574"/>
    </row>
    <row r="450" spans="2:23" x14ac:dyDescent="0.2">
      <c r="B450" s="18"/>
      <c r="C450" s="1"/>
      <c r="D450" s="1"/>
      <c r="E450" s="2" t="s">
        <v>70</v>
      </c>
      <c r="G450" s="569"/>
      <c r="H450" s="565"/>
      <c r="I450" s="567" t="s">
        <v>719</v>
      </c>
      <c r="J450" s="568" t="s">
        <v>719</v>
      </c>
      <c r="K450" s="573"/>
      <c r="L450" s="574"/>
      <c r="M450" s="574"/>
      <c r="N450" s="574"/>
      <c r="O450" s="574"/>
      <c r="P450" s="574"/>
      <c r="Q450" s="574"/>
      <c r="R450" s="574"/>
      <c r="S450" s="574"/>
      <c r="T450" s="574"/>
      <c r="U450" s="574"/>
      <c r="V450" s="574"/>
      <c r="W450" s="574"/>
    </row>
    <row r="451" spans="2:23" ht="51" outlineLevel="1" x14ac:dyDescent="0.2">
      <c r="B451" s="18"/>
      <c r="C451" s="1"/>
      <c r="D451" s="1"/>
      <c r="F451" s="2" t="s">
        <v>71</v>
      </c>
      <c r="G451" s="569" t="s">
        <v>834</v>
      </c>
      <c r="H451" s="565" t="s">
        <v>835</v>
      </c>
      <c r="I451" s="567" t="s">
        <v>836</v>
      </c>
      <c r="J451" s="568" t="s">
        <v>837</v>
      </c>
      <c r="K451" s="573"/>
      <c r="L451" s="574"/>
      <c r="M451" s="574"/>
      <c r="N451" s="574"/>
      <c r="O451" s="574"/>
      <c r="P451" s="574"/>
      <c r="Q451" s="574"/>
      <c r="R451" s="574"/>
      <c r="S451" s="574"/>
      <c r="T451" s="574"/>
      <c r="U451" s="574"/>
      <c r="V451" s="574"/>
      <c r="W451" s="574"/>
    </row>
    <row r="452" spans="2:23" ht="51" outlineLevel="1" x14ac:dyDescent="0.2">
      <c r="B452" s="18"/>
      <c r="C452" s="1"/>
      <c r="D452" s="1"/>
      <c r="F452" s="2" t="s">
        <v>73</v>
      </c>
      <c r="G452" s="569" t="s">
        <v>834</v>
      </c>
      <c r="H452" s="565" t="s">
        <v>835</v>
      </c>
      <c r="I452" s="567" t="s">
        <v>836</v>
      </c>
      <c r="J452" s="568" t="s">
        <v>837</v>
      </c>
      <c r="K452" s="573"/>
      <c r="L452" s="574"/>
      <c r="M452" s="574"/>
      <c r="N452" s="574"/>
      <c r="O452" s="574"/>
      <c r="P452" s="574"/>
      <c r="Q452" s="574"/>
      <c r="R452" s="574"/>
      <c r="S452" s="574"/>
      <c r="T452" s="574"/>
      <c r="U452" s="574"/>
      <c r="V452" s="574"/>
      <c r="W452" s="574"/>
    </row>
    <row r="453" spans="2:23" x14ac:dyDescent="0.2">
      <c r="B453" s="18"/>
      <c r="C453" s="1"/>
      <c r="D453" s="1"/>
      <c r="E453" s="2" t="s">
        <v>75</v>
      </c>
      <c r="G453" s="569"/>
      <c r="H453" s="565"/>
      <c r="I453" s="567" t="s">
        <v>719</v>
      </c>
      <c r="J453" s="568" t="s">
        <v>719</v>
      </c>
      <c r="K453" s="573"/>
      <c r="L453" s="574"/>
      <c r="M453" s="574"/>
      <c r="N453" s="574"/>
      <c r="O453" s="574"/>
      <c r="P453" s="574"/>
      <c r="Q453" s="574"/>
      <c r="R453" s="574"/>
      <c r="S453" s="574"/>
      <c r="T453" s="574"/>
      <c r="U453" s="574"/>
      <c r="V453" s="574"/>
      <c r="W453" s="574"/>
    </row>
    <row r="454" spans="2:23" ht="51" outlineLevel="1" x14ac:dyDescent="0.2">
      <c r="B454" s="18"/>
      <c r="C454" s="1"/>
      <c r="D454" s="1"/>
      <c r="F454" s="2" t="s">
        <v>76</v>
      </c>
      <c r="G454" s="569" t="s">
        <v>834</v>
      </c>
      <c r="H454" s="565" t="s">
        <v>835</v>
      </c>
      <c r="I454" s="567" t="s">
        <v>836</v>
      </c>
      <c r="J454" s="568" t="s">
        <v>837</v>
      </c>
      <c r="K454" s="573"/>
      <c r="L454" s="574"/>
      <c r="M454" s="574"/>
      <c r="N454" s="574"/>
      <c r="O454" s="574"/>
      <c r="P454" s="574"/>
      <c r="Q454" s="574"/>
      <c r="R454" s="574"/>
      <c r="S454" s="574"/>
      <c r="T454" s="574"/>
      <c r="U454" s="574"/>
      <c r="V454" s="574"/>
      <c r="W454" s="574"/>
    </row>
    <row r="455" spans="2:23" ht="51" outlineLevel="1" x14ac:dyDescent="0.2">
      <c r="B455" s="18"/>
      <c r="C455" s="1"/>
      <c r="D455" s="1"/>
      <c r="F455" s="2" t="s">
        <v>78</v>
      </c>
      <c r="G455" s="569" t="s">
        <v>834</v>
      </c>
      <c r="H455" s="565" t="s">
        <v>835</v>
      </c>
      <c r="I455" s="567" t="s">
        <v>836</v>
      </c>
      <c r="J455" s="568" t="s">
        <v>837</v>
      </c>
      <c r="K455" s="573"/>
      <c r="L455" s="574"/>
      <c r="M455" s="574"/>
      <c r="N455" s="574"/>
      <c r="O455" s="574"/>
      <c r="P455" s="574"/>
      <c r="Q455" s="574"/>
      <c r="R455" s="574"/>
      <c r="S455" s="574"/>
      <c r="T455" s="574"/>
      <c r="U455" s="574"/>
      <c r="V455" s="574"/>
      <c r="W455" s="574"/>
    </row>
    <row r="456" spans="2:23" ht="51" outlineLevel="1" x14ac:dyDescent="0.2">
      <c r="B456" s="18"/>
      <c r="C456" s="1"/>
      <c r="D456" s="1"/>
      <c r="F456" s="2" t="s">
        <v>80</v>
      </c>
      <c r="G456" s="569" t="s">
        <v>834</v>
      </c>
      <c r="H456" s="565" t="s">
        <v>835</v>
      </c>
      <c r="I456" s="567" t="s">
        <v>836</v>
      </c>
      <c r="J456" s="568" t="s">
        <v>837</v>
      </c>
      <c r="K456" s="573"/>
      <c r="L456" s="574"/>
      <c r="M456" s="574"/>
      <c r="N456" s="574"/>
      <c r="O456" s="574"/>
      <c r="P456" s="574"/>
      <c r="Q456" s="574"/>
      <c r="R456" s="574"/>
      <c r="S456" s="574"/>
      <c r="T456" s="574"/>
      <c r="U456" s="574"/>
      <c r="V456" s="574"/>
      <c r="W456" s="574"/>
    </row>
    <row r="457" spans="2:23" x14ac:dyDescent="0.2">
      <c r="B457" s="18"/>
      <c r="C457" s="1"/>
      <c r="D457" s="1"/>
      <c r="E457" s="2" t="s">
        <v>82</v>
      </c>
      <c r="G457" s="569"/>
      <c r="H457" s="565"/>
      <c r="I457" s="567" t="s">
        <v>719</v>
      </c>
      <c r="J457" s="568" t="s">
        <v>719</v>
      </c>
      <c r="K457" s="573"/>
      <c r="L457" s="574"/>
      <c r="M457" s="574"/>
      <c r="N457" s="574"/>
      <c r="O457" s="574"/>
      <c r="P457" s="574"/>
      <c r="Q457" s="574"/>
      <c r="R457" s="574"/>
      <c r="S457" s="574"/>
      <c r="T457" s="574"/>
      <c r="U457" s="574"/>
      <c r="V457" s="574"/>
      <c r="W457" s="574"/>
    </row>
    <row r="458" spans="2:23" ht="51" outlineLevel="1" x14ac:dyDescent="0.2">
      <c r="B458" s="18"/>
      <c r="C458" s="1"/>
      <c r="D458" s="1"/>
      <c r="F458" s="2" t="s">
        <v>83</v>
      </c>
      <c r="G458" s="569" t="s">
        <v>834</v>
      </c>
      <c r="H458" s="565" t="s">
        <v>835</v>
      </c>
      <c r="I458" s="567" t="s">
        <v>836</v>
      </c>
      <c r="J458" s="568" t="s">
        <v>837</v>
      </c>
      <c r="K458" s="573"/>
      <c r="L458" s="574"/>
      <c r="M458" s="574"/>
      <c r="N458" s="574"/>
      <c r="O458" s="574"/>
      <c r="P458" s="574"/>
      <c r="Q458" s="574"/>
      <c r="R458" s="574"/>
      <c r="S458" s="574"/>
      <c r="T458" s="574"/>
      <c r="U458" s="574"/>
      <c r="V458" s="574"/>
      <c r="W458" s="574"/>
    </row>
    <row r="459" spans="2:23" ht="51" outlineLevel="1" x14ac:dyDescent="0.2">
      <c r="B459" s="18"/>
      <c r="C459" s="1"/>
      <c r="D459" s="1"/>
      <c r="F459" s="2" t="s">
        <v>85</v>
      </c>
      <c r="G459" s="569" t="s">
        <v>834</v>
      </c>
      <c r="H459" s="565" t="s">
        <v>835</v>
      </c>
      <c r="I459" s="567" t="s">
        <v>836</v>
      </c>
      <c r="J459" s="568" t="s">
        <v>837</v>
      </c>
      <c r="K459" s="573"/>
      <c r="L459" s="574"/>
      <c r="M459" s="574"/>
      <c r="N459" s="574"/>
      <c r="O459" s="574"/>
      <c r="P459" s="574"/>
      <c r="Q459" s="574"/>
      <c r="R459" s="574"/>
      <c r="S459" s="574"/>
      <c r="T459" s="574"/>
      <c r="U459" s="574"/>
      <c r="V459" s="574"/>
      <c r="W459" s="574"/>
    </row>
    <row r="460" spans="2:23" x14ac:dyDescent="0.2">
      <c r="B460" s="18"/>
      <c r="C460" s="1"/>
      <c r="D460" s="1"/>
      <c r="E460" s="2" t="s">
        <v>87</v>
      </c>
      <c r="G460" s="569"/>
      <c r="H460" s="565"/>
      <c r="I460" s="567" t="s">
        <v>719</v>
      </c>
      <c r="J460" s="568" t="s">
        <v>719</v>
      </c>
      <c r="K460" s="573"/>
      <c r="L460" s="574"/>
      <c r="M460" s="574"/>
      <c r="N460" s="574"/>
      <c r="O460" s="574"/>
      <c r="P460" s="574"/>
      <c r="Q460" s="574"/>
      <c r="R460" s="574"/>
      <c r="S460" s="574"/>
      <c r="T460" s="574"/>
      <c r="U460" s="574"/>
      <c r="V460" s="574"/>
      <c r="W460" s="574"/>
    </row>
    <row r="461" spans="2:23" ht="51" outlineLevel="1" x14ac:dyDescent="0.2">
      <c r="B461" s="18"/>
      <c r="C461" s="1"/>
      <c r="D461" s="1"/>
      <c r="F461" s="2" t="s">
        <v>88</v>
      </c>
      <c r="G461" s="569" t="s">
        <v>834</v>
      </c>
      <c r="H461" s="565" t="s">
        <v>835</v>
      </c>
      <c r="I461" s="567" t="s">
        <v>836</v>
      </c>
      <c r="J461" s="568" t="s">
        <v>837</v>
      </c>
      <c r="K461" s="573"/>
      <c r="L461" s="574"/>
      <c r="M461" s="574"/>
      <c r="N461" s="574"/>
      <c r="O461" s="574"/>
      <c r="P461" s="574"/>
      <c r="Q461" s="574"/>
      <c r="R461" s="574"/>
      <c r="S461" s="574"/>
      <c r="T461" s="574"/>
      <c r="U461" s="574"/>
      <c r="V461" s="574"/>
      <c r="W461" s="574"/>
    </row>
    <row r="462" spans="2:23" ht="51" outlineLevel="1" x14ac:dyDescent="0.2">
      <c r="B462" s="18"/>
      <c r="C462" s="1"/>
      <c r="D462" s="1"/>
      <c r="F462" s="2" t="s">
        <v>90</v>
      </c>
      <c r="G462" s="569" t="s">
        <v>834</v>
      </c>
      <c r="H462" s="565" t="s">
        <v>835</v>
      </c>
      <c r="I462" s="567" t="s">
        <v>836</v>
      </c>
      <c r="J462" s="568" t="s">
        <v>837</v>
      </c>
      <c r="K462" s="573"/>
      <c r="L462" s="574"/>
      <c r="M462" s="574"/>
      <c r="N462" s="574"/>
      <c r="O462" s="574"/>
      <c r="P462" s="574"/>
      <c r="Q462" s="574"/>
      <c r="R462" s="574"/>
      <c r="S462" s="574"/>
      <c r="T462" s="574"/>
      <c r="U462" s="574"/>
      <c r="V462" s="574"/>
      <c r="W462" s="574"/>
    </row>
    <row r="463" spans="2:23" ht="51" outlineLevel="1" x14ac:dyDescent="0.2">
      <c r="B463" s="18"/>
      <c r="C463" s="1"/>
      <c r="D463" s="1"/>
      <c r="F463" s="2" t="s">
        <v>92</v>
      </c>
      <c r="G463" s="569" t="s">
        <v>834</v>
      </c>
      <c r="H463" s="565" t="s">
        <v>835</v>
      </c>
      <c r="I463" s="567" t="s">
        <v>836</v>
      </c>
      <c r="J463" s="568" t="s">
        <v>837</v>
      </c>
      <c r="K463" s="573"/>
      <c r="L463" s="574"/>
      <c r="M463" s="574"/>
      <c r="N463" s="574"/>
      <c r="O463" s="574"/>
      <c r="P463" s="574"/>
      <c r="Q463" s="574"/>
      <c r="R463" s="574"/>
      <c r="S463" s="574"/>
      <c r="T463" s="574"/>
      <c r="U463" s="574"/>
      <c r="V463" s="574"/>
      <c r="W463" s="574"/>
    </row>
    <row r="464" spans="2:23" x14ac:dyDescent="0.2">
      <c r="B464" s="18"/>
      <c r="C464" s="1"/>
      <c r="D464" s="1"/>
      <c r="E464" s="2" t="s">
        <v>94</v>
      </c>
      <c r="G464" s="569"/>
      <c r="H464" s="565"/>
      <c r="I464" s="567" t="s">
        <v>719</v>
      </c>
      <c r="J464" s="568" t="s">
        <v>719</v>
      </c>
      <c r="K464" s="573"/>
      <c r="L464" s="574"/>
      <c r="M464" s="574"/>
      <c r="N464" s="574"/>
      <c r="O464" s="574"/>
      <c r="P464" s="574"/>
      <c r="Q464" s="574"/>
      <c r="R464" s="574"/>
      <c r="S464" s="574"/>
      <c r="T464" s="574"/>
      <c r="U464" s="574"/>
      <c r="V464" s="574"/>
      <c r="W464" s="574"/>
    </row>
    <row r="465" spans="2:23" ht="51" outlineLevel="1" x14ac:dyDescent="0.2">
      <c r="B465" s="18"/>
      <c r="C465" s="1"/>
      <c r="D465" s="1"/>
      <c r="F465" s="2" t="s">
        <v>94</v>
      </c>
      <c r="G465" s="569" t="s">
        <v>834</v>
      </c>
      <c r="H465" s="565" t="s">
        <v>835</v>
      </c>
      <c r="I465" s="567" t="s">
        <v>836</v>
      </c>
      <c r="J465" s="568" t="s">
        <v>837</v>
      </c>
      <c r="K465" s="573"/>
      <c r="L465" s="574"/>
      <c r="M465" s="574"/>
      <c r="N465" s="574"/>
      <c r="O465" s="574"/>
      <c r="P465" s="574"/>
      <c r="Q465" s="574"/>
      <c r="R465" s="574"/>
      <c r="S465" s="574"/>
      <c r="T465" s="574"/>
      <c r="U465" s="574"/>
      <c r="V465" s="574"/>
      <c r="W465" s="574"/>
    </row>
    <row r="466" spans="2:23" x14ac:dyDescent="0.2">
      <c r="B466" s="18"/>
      <c r="C466" s="1"/>
      <c r="D466" s="1" t="s">
        <v>96</v>
      </c>
      <c r="G466" s="569"/>
      <c r="H466" s="565"/>
      <c r="I466" s="567" t="s">
        <v>719</v>
      </c>
      <c r="J466" s="568" t="s">
        <v>719</v>
      </c>
      <c r="K466" s="573"/>
      <c r="L466" s="574"/>
      <c r="M466" s="574"/>
      <c r="N466" s="574"/>
      <c r="O466" s="574"/>
      <c r="P466" s="574"/>
      <c r="Q466" s="574"/>
      <c r="R466" s="574"/>
      <c r="S466" s="574"/>
      <c r="T466" s="574"/>
      <c r="U466" s="574"/>
      <c r="V466" s="574"/>
      <c r="W466" s="574"/>
    </row>
    <row r="467" spans="2:23" x14ac:dyDescent="0.2">
      <c r="B467" s="18"/>
      <c r="C467" s="1"/>
      <c r="D467" s="1"/>
      <c r="E467" s="2" t="s">
        <v>97</v>
      </c>
      <c r="G467" s="569"/>
      <c r="H467" s="565"/>
      <c r="I467" s="567" t="s">
        <v>719</v>
      </c>
      <c r="J467" s="568" t="s">
        <v>719</v>
      </c>
      <c r="K467" s="573"/>
      <c r="L467" s="574"/>
      <c r="M467" s="574"/>
      <c r="N467" s="574"/>
      <c r="O467" s="574"/>
      <c r="P467" s="574"/>
      <c r="Q467" s="574"/>
      <c r="R467" s="574"/>
      <c r="S467" s="574"/>
      <c r="T467" s="574"/>
      <c r="U467" s="574"/>
      <c r="V467" s="574"/>
      <c r="W467" s="574"/>
    </row>
    <row r="468" spans="2:23" ht="51" outlineLevel="1" x14ac:dyDescent="0.2">
      <c r="B468" s="18"/>
      <c r="C468" s="1"/>
      <c r="D468" s="1"/>
      <c r="F468" s="2" t="s">
        <v>98</v>
      </c>
      <c r="G468" s="569" t="s">
        <v>834</v>
      </c>
      <c r="H468" s="565" t="s">
        <v>835</v>
      </c>
      <c r="I468" s="567" t="s">
        <v>836</v>
      </c>
      <c r="J468" s="568" t="s">
        <v>837</v>
      </c>
      <c r="K468" s="573"/>
      <c r="L468" s="574"/>
      <c r="M468" s="574"/>
      <c r="N468" s="574"/>
      <c r="O468" s="574"/>
      <c r="P468" s="574"/>
      <c r="Q468" s="574"/>
      <c r="R468" s="574"/>
      <c r="S468" s="574"/>
      <c r="T468" s="574"/>
      <c r="U468" s="574"/>
      <c r="V468" s="574"/>
      <c r="W468" s="574"/>
    </row>
    <row r="469" spans="2:23" ht="51" outlineLevel="1" x14ac:dyDescent="0.2">
      <c r="B469" s="18"/>
      <c r="C469" s="1"/>
      <c r="D469" s="1"/>
      <c r="F469" s="2" t="s">
        <v>100</v>
      </c>
      <c r="G469" s="569" t="s">
        <v>834</v>
      </c>
      <c r="H469" s="565" t="s">
        <v>835</v>
      </c>
      <c r="I469" s="567" t="s">
        <v>836</v>
      </c>
      <c r="J469" s="568" t="s">
        <v>837</v>
      </c>
      <c r="K469" s="573"/>
      <c r="L469" s="574"/>
      <c r="M469" s="574"/>
      <c r="N469" s="574"/>
      <c r="O469" s="574"/>
      <c r="P469" s="574"/>
      <c r="Q469" s="574"/>
      <c r="R469" s="574"/>
      <c r="S469" s="574"/>
      <c r="T469" s="574"/>
      <c r="U469" s="574"/>
      <c r="V469" s="574"/>
      <c r="W469" s="574"/>
    </row>
    <row r="470" spans="2:23" x14ac:dyDescent="0.2">
      <c r="B470" s="18"/>
      <c r="C470" s="1"/>
      <c r="D470" s="1"/>
      <c r="E470" s="2" t="s">
        <v>102</v>
      </c>
      <c r="G470" s="569"/>
      <c r="H470" s="565"/>
      <c r="I470" s="567" t="s">
        <v>719</v>
      </c>
      <c r="J470" s="568" t="s">
        <v>719</v>
      </c>
      <c r="K470" s="573"/>
      <c r="L470" s="574"/>
      <c r="M470" s="574"/>
      <c r="N470" s="574"/>
      <c r="O470" s="574"/>
      <c r="P470" s="574"/>
      <c r="Q470" s="574"/>
      <c r="R470" s="574"/>
      <c r="S470" s="574"/>
      <c r="T470" s="574"/>
      <c r="U470" s="574"/>
      <c r="V470" s="574"/>
      <c r="W470" s="574"/>
    </row>
    <row r="471" spans="2:23" ht="51" outlineLevel="1" x14ac:dyDescent="0.2">
      <c r="B471" s="18"/>
      <c r="C471" s="1"/>
      <c r="D471" s="1"/>
      <c r="F471" s="2" t="s">
        <v>103</v>
      </c>
      <c r="G471" s="569" t="s">
        <v>834</v>
      </c>
      <c r="H471" s="565" t="s">
        <v>835</v>
      </c>
      <c r="I471" s="567" t="s">
        <v>836</v>
      </c>
      <c r="J471" s="568" t="s">
        <v>837</v>
      </c>
      <c r="K471" s="573"/>
      <c r="L471" s="574"/>
      <c r="M471" s="574"/>
      <c r="N471" s="574"/>
      <c r="O471" s="574"/>
      <c r="P471" s="574"/>
      <c r="Q471" s="574"/>
      <c r="R471" s="574"/>
      <c r="S471" s="574"/>
      <c r="T471" s="574"/>
      <c r="U471" s="574"/>
      <c r="V471" s="574"/>
      <c r="W471" s="574"/>
    </row>
    <row r="472" spans="2:23" ht="51" outlineLevel="1" x14ac:dyDescent="0.2">
      <c r="B472" s="18"/>
      <c r="C472" s="1"/>
      <c r="D472" s="1"/>
      <c r="F472" s="2" t="s">
        <v>105</v>
      </c>
      <c r="G472" s="569" t="s">
        <v>834</v>
      </c>
      <c r="H472" s="565" t="s">
        <v>835</v>
      </c>
      <c r="I472" s="567" t="s">
        <v>836</v>
      </c>
      <c r="J472" s="568" t="s">
        <v>837</v>
      </c>
      <c r="K472" s="573"/>
      <c r="L472" s="574"/>
      <c r="M472" s="574"/>
      <c r="N472" s="574"/>
      <c r="O472" s="574"/>
      <c r="P472" s="574"/>
      <c r="Q472" s="574"/>
      <c r="R472" s="574"/>
      <c r="S472" s="574"/>
      <c r="T472" s="574"/>
      <c r="U472" s="574"/>
      <c r="V472" s="574"/>
      <c r="W472" s="574"/>
    </row>
    <row r="473" spans="2:23" x14ac:dyDescent="0.2">
      <c r="B473" s="18"/>
      <c r="C473" s="1"/>
      <c r="D473" s="1"/>
      <c r="E473" s="2" t="s">
        <v>107</v>
      </c>
      <c r="G473" s="569"/>
      <c r="H473" s="565"/>
      <c r="I473" s="567" t="s">
        <v>719</v>
      </c>
      <c r="J473" s="568" t="s">
        <v>719</v>
      </c>
      <c r="K473" s="573"/>
      <c r="L473" s="574"/>
      <c r="M473" s="574"/>
      <c r="N473" s="574"/>
      <c r="O473" s="574"/>
      <c r="P473" s="574"/>
      <c r="Q473" s="574"/>
      <c r="R473" s="574"/>
      <c r="S473" s="574"/>
      <c r="T473" s="574"/>
      <c r="U473" s="574"/>
      <c r="V473" s="574"/>
      <c r="W473" s="574"/>
    </row>
    <row r="474" spans="2:23" ht="51" outlineLevel="1" x14ac:dyDescent="0.2">
      <c r="B474" s="18"/>
      <c r="C474" s="1"/>
      <c r="D474" s="1"/>
      <c r="F474" s="2" t="s">
        <v>107</v>
      </c>
      <c r="G474" s="569" t="s">
        <v>834</v>
      </c>
      <c r="H474" s="565" t="s">
        <v>835</v>
      </c>
      <c r="I474" s="567" t="s">
        <v>836</v>
      </c>
      <c r="J474" s="568" t="s">
        <v>837</v>
      </c>
      <c r="K474" s="573"/>
      <c r="L474" s="574"/>
      <c r="M474" s="574"/>
      <c r="N474" s="574"/>
      <c r="O474" s="574"/>
      <c r="P474" s="574"/>
      <c r="Q474" s="574"/>
      <c r="R474" s="574"/>
      <c r="S474" s="574"/>
      <c r="T474" s="574"/>
      <c r="U474" s="574"/>
      <c r="V474" s="574"/>
      <c r="W474" s="574"/>
    </row>
    <row r="475" spans="2:23" x14ac:dyDescent="0.2">
      <c r="B475" s="18"/>
      <c r="C475" s="1"/>
      <c r="D475" s="1" t="s">
        <v>109</v>
      </c>
      <c r="G475" s="569"/>
      <c r="H475" s="565"/>
      <c r="I475" s="567" t="s">
        <v>719</v>
      </c>
      <c r="J475" s="568" t="s">
        <v>719</v>
      </c>
      <c r="K475" s="573"/>
      <c r="L475" s="574"/>
      <c r="M475" s="574"/>
      <c r="N475" s="574"/>
      <c r="O475" s="574"/>
      <c r="P475" s="574"/>
      <c r="Q475" s="574"/>
      <c r="R475" s="574"/>
      <c r="S475" s="574"/>
      <c r="T475" s="574"/>
      <c r="U475" s="574"/>
      <c r="V475" s="574"/>
      <c r="W475" s="574"/>
    </row>
    <row r="476" spans="2:23" ht="76.5" outlineLevel="1" x14ac:dyDescent="0.2">
      <c r="B476" s="18"/>
      <c r="C476" s="1"/>
      <c r="D476" s="1"/>
      <c r="F476" s="2" t="s">
        <v>110</v>
      </c>
      <c r="G476" s="569" t="s">
        <v>834</v>
      </c>
      <c r="H476" s="565" t="s">
        <v>838</v>
      </c>
      <c r="I476" s="567" t="s">
        <v>836</v>
      </c>
      <c r="J476" s="568" t="s">
        <v>837</v>
      </c>
      <c r="K476" s="573"/>
      <c r="L476" s="574"/>
      <c r="M476" s="574"/>
      <c r="N476" s="574"/>
      <c r="O476" s="574"/>
      <c r="P476" s="574"/>
      <c r="Q476" s="574"/>
      <c r="R476" s="574"/>
      <c r="S476" s="574"/>
      <c r="T476" s="574"/>
      <c r="U476" s="574"/>
      <c r="V476" s="574"/>
      <c r="W476" s="574"/>
    </row>
    <row r="477" spans="2:23" ht="76.5" outlineLevel="1" x14ac:dyDescent="0.2">
      <c r="B477" s="18"/>
      <c r="C477" s="1"/>
      <c r="D477" s="1"/>
      <c r="F477" s="2" t="s">
        <v>111</v>
      </c>
      <c r="G477" s="569" t="s">
        <v>834</v>
      </c>
      <c r="H477" s="565" t="s">
        <v>838</v>
      </c>
      <c r="I477" s="567" t="s">
        <v>836</v>
      </c>
      <c r="J477" s="568" t="s">
        <v>837</v>
      </c>
      <c r="K477" s="573"/>
      <c r="L477" s="574"/>
      <c r="M477" s="574"/>
      <c r="N477" s="574"/>
      <c r="O477" s="574"/>
      <c r="P477" s="574"/>
      <c r="Q477" s="574"/>
      <c r="R477" s="574"/>
      <c r="S477" s="574"/>
      <c r="T477" s="574"/>
      <c r="U477" s="574"/>
      <c r="V477" s="574"/>
      <c r="W477" s="574"/>
    </row>
    <row r="478" spans="2:23" ht="76.5" outlineLevel="1" x14ac:dyDescent="0.2">
      <c r="B478" s="18"/>
      <c r="C478" s="1"/>
      <c r="D478" s="1"/>
      <c r="F478" s="2" t="s">
        <v>112</v>
      </c>
      <c r="G478" s="569" t="s">
        <v>834</v>
      </c>
      <c r="H478" s="565" t="s">
        <v>838</v>
      </c>
      <c r="I478" s="567" t="s">
        <v>836</v>
      </c>
      <c r="J478" s="568" t="s">
        <v>837</v>
      </c>
      <c r="K478" s="573"/>
      <c r="L478" s="574"/>
      <c r="M478" s="574"/>
      <c r="N478" s="574"/>
      <c r="O478" s="574"/>
      <c r="P478" s="574"/>
      <c r="Q478" s="574"/>
      <c r="R478" s="574"/>
      <c r="S478" s="574"/>
      <c r="T478" s="574"/>
      <c r="U478" s="574"/>
      <c r="V478" s="574"/>
      <c r="W478" s="574"/>
    </row>
    <row r="479" spans="2:23" x14ac:dyDescent="0.2">
      <c r="B479" s="18"/>
      <c r="C479" s="79"/>
      <c r="D479" s="1" t="s">
        <v>113</v>
      </c>
      <c r="G479" s="569"/>
      <c r="H479" s="565"/>
      <c r="I479" s="567" t="s">
        <v>719</v>
      </c>
      <c r="J479" s="568" t="s">
        <v>719</v>
      </c>
      <c r="K479" s="573"/>
      <c r="L479" s="574"/>
      <c r="M479" s="574"/>
      <c r="N479" s="574"/>
      <c r="O479" s="574"/>
      <c r="P479" s="574"/>
      <c r="Q479" s="574"/>
      <c r="R479" s="574"/>
      <c r="S479" s="574"/>
      <c r="T479" s="574"/>
      <c r="U479" s="574"/>
      <c r="V479" s="574"/>
      <c r="W479" s="574"/>
    </row>
    <row r="480" spans="2:23" ht="25.5" outlineLevel="1" x14ac:dyDescent="0.2">
      <c r="B480" s="18"/>
      <c r="C480" s="1"/>
      <c r="D480" s="1"/>
      <c r="F480" s="2" t="s">
        <v>114</v>
      </c>
      <c r="G480" s="569" t="s">
        <v>834</v>
      </c>
      <c r="H480" s="565" t="s">
        <v>839</v>
      </c>
      <c r="I480" s="567" t="s">
        <v>836</v>
      </c>
      <c r="J480" s="568" t="s">
        <v>837</v>
      </c>
      <c r="K480" s="573"/>
      <c r="L480" s="574"/>
      <c r="M480" s="574"/>
      <c r="N480" s="574"/>
      <c r="O480" s="574"/>
      <c r="P480" s="574"/>
      <c r="Q480" s="574"/>
      <c r="R480" s="574"/>
      <c r="S480" s="574"/>
      <c r="T480" s="574"/>
      <c r="U480" s="574"/>
      <c r="V480" s="574"/>
      <c r="W480" s="574"/>
    </row>
    <row r="481" spans="2:23" ht="25.5" outlineLevel="1" x14ac:dyDescent="0.2">
      <c r="B481" s="18"/>
      <c r="C481" s="1"/>
      <c r="D481" s="1"/>
      <c r="F481" s="2" t="s">
        <v>116</v>
      </c>
      <c r="G481" s="569" t="s">
        <v>834</v>
      </c>
      <c r="H481" s="565" t="s">
        <v>839</v>
      </c>
      <c r="I481" s="567" t="s">
        <v>836</v>
      </c>
      <c r="J481" s="568" t="s">
        <v>837</v>
      </c>
      <c r="K481" s="573"/>
      <c r="L481" s="574"/>
      <c r="M481" s="574"/>
      <c r="N481" s="574"/>
      <c r="O481" s="574"/>
      <c r="P481" s="574"/>
      <c r="Q481" s="574"/>
      <c r="R481" s="574"/>
      <c r="S481" s="574"/>
      <c r="T481" s="574"/>
      <c r="U481" s="574"/>
      <c r="V481" s="574"/>
      <c r="W481" s="574"/>
    </row>
    <row r="482" spans="2:23" outlineLevel="1" x14ac:dyDescent="0.2">
      <c r="B482" s="18"/>
      <c r="C482" s="1"/>
      <c r="D482" s="1"/>
      <c r="G482" s="569"/>
      <c r="H482" s="565"/>
      <c r="I482" s="567" t="s">
        <v>719</v>
      </c>
      <c r="J482" s="568" t="s">
        <v>719</v>
      </c>
      <c r="K482" s="573"/>
      <c r="L482" s="574"/>
      <c r="M482" s="574"/>
      <c r="N482" s="574"/>
      <c r="O482" s="574"/>
      <c r="P482" s="574"/>
      <c r="Q482" s="574"/>
      <c r="R482" s="574"/>
      <c r="S482" s="574"/>
      <c r="T482" s="574"/>
      <c r="U482" s="574"/>
      <c r="V482" s="574"/>
      <c r="W482" s="574"/>
    </row>
    <row r="483" spans="2:23" outlineLevel="1" x14ac:dyDescent="0.2">
      <c r="B483" s="18"/>
      <c r="C483" s="1" t="s">
        <v>641</v>
      </c>
      <c r="D483" s="1"/>
      <c r="G483" s="569"/>
      <c r="H483" s="565"/>
      <c r="I483" s="567" t="s">
        <v>719</v>
      </c>
      <c r="J483" s="568" t="s">
        <v>719</v>
      </c>
      <c r="K483" s="573"/>
      <c r="L483" s="574"/>
      <c r="M483" s="574"/>
      <c r="N483" s="574"/>
      <c r="O483" s="574"/>
      <c r="P483" s="574"/>
      <c r="Q483" s="574"/>
      <c r="R483" s="574"/>
      <c r="S483" s="574"/>
      <c r="T483" s="574"/>
      <c r="U483" s="574"/>
      <c r="V483" s="574"/>
      <c r="W483" s="574"/>
    </row>
    <row r="484" spans="2:23" outlineLevel="1" x14ac:dyDescent="0.2">
      <c r="B484" s="18"/>
      <c r="C484" s="1"/>
      <c r="D484" s="1"/>
      <c r="F484" s="2" t="s">
        <v>194</v>
      </c>
      <c r="G484" s="569"/>
      <c r="H484" s="565"/>
      <c r="I484" s="567" t="s">
        <v>719</v>
      </c>
      <c r="J484" s="568" t="s">
        <v>719</v>
      </c>
      <c r="K484" s="573"/>
      <c r="L484" s="574"/>
      <c r="M484" s="574"/>
      <c r="N484" s="574"/>
      <c r="O484" s="574"/>
      <c r="P484" s="574"/>
      <c r="Q484" s="574"/>
      <c r="R484" s="574"/>
      <c r="S484" s="574"/>
      <c r="T484" s="574"/>
      <c r="U484" s="574"/>
      <c r="V484" s="574"/>
      <c r="W484" s="574"/>
    </row>
    <row r="485" spans="2:23" outlineLevel="1" x14ac:dyDescent="0.2">
      <c r="B485" s="18"/>
      <c r="C485" s="1"/>
      <c r="D485" s="1"/>
      <c r="F485" s="2" t="s">
        <v>196</v>
      </c>
      <c r="G485" s="569"/>
      <c r="H485" s="565"/>
      <c r="I485" s="567" t="s">
        <v>719</v>
      </c>
      <c r="J485" s="568" t="s">
        <v>719</v>
      </c>
      <c r="K485" s="573"/>
      <c r="L485" s="574"/>
      <c r="M485" s="574"/>
      <c r="N485" s="574"/>
      <c r="O485" s="574"/>
      <c r="P485" s="574"/>
      <c r="Q485" s="574"/>
      <c r="R485" s="574"/>
      <c r="S485" s="574"/>
      <c r="T485" s="574"/>
      <c r="U485" s="574"/>
      <c r="V485" s="574"/>
      <c r="W485" s="574"/>
    </row>
    <row r="486" spans="2:23" outlineLevel="1" x14ac:dyDescent="0.2">
      <c r="B486" s="18"/>
      <c r="C486" s="1"/>
      <c r="D486" s="1"/>
      <c r="F486" s="2" t="s">
        <v>197</v>
      </c>
      <c r="G486" s="569"/>
      <c r="H486" s="565"/>
      <c r="I486" s="567" t="s">
        <v>719</v>
      </c>
      <c r="J486" s="568" t="s">
        <v>719</v>
      </c>
      <c r="K486" s="573"/>
      <c r="L486" s="574"/>
      <c r="M486" s="574"/>
      <c r="N486" s="574"/>
      <c r="O486" s="574"/>
      <c r="P486" s="574"/>
      <c r="Q486" s="574"/>
      <c r="R486" s="574"/>
      <c r="S486" s="574"/>
      <c r="T486" s="574"/>
      <c r="U486" s="574"/>
      <c r="V486" s="574"/>
      <c r="W486" s="574"/>
    </row>
    <row r="487" spans="2:23" outlineLevel="1" x14ac:dyDescent="0.2">
      <c r="B487" s="18"/>
      <c r="C487" s="1"/>
      <c r="D487" s="1"/>
      <c r="G487" s="569"/>
      <c r="H487" s="565"/>
      <c r="I487" s="567" t="s">
        <v>719</v>
      </c>
      <c r="J487" s="568" t="s">
        <v>719</v>
      </c>
      <c r="K487" s="573"/>
      <c r="L487" s="574"/>
      <c r="M487" s="574"/>
      <c r="N487" s="574"/>
      <c r="O487" s="574"/>
      <c r="P487" s="574"/>
      <c r="Q487" s="574"/>
      <c r="R487" s="574"/>
      <c r="S487" s="574"/>
      <c r="T487" s="574"/>
      <c r="U487" s="574"/>
      <c r="V487" s="574"/>
      <c r="W487" s="574"/>
    </row>
    <row r="488" spans="2:23" ht="13.5" thickBot="1" x14ac:dyDescent="0.25">
      <c r="B488" s="28" t="s">
        <v>840</v>
      </c>
      <c r="C488" s="29"/>
      <c r="D488" s="29"/>
      <c r="E488" s="29"/>
      <c r="F488" s="29"/>
      <c r="G488" s="321"/>
      <c r="H488" s="402"/>
      <c r="I488" s="322" t="s">
        <v>719</v>
      </c>
      <c r="J488" s="323" t="s">
        <v>719</v>
      </c>
    </row>
    <row r="489" spans="2:23" ht="13.5" thickBot="1" x14ac:dyDescent="0.25">
      <c r="G489" s="68"/>
      <c r="H489" s="68"/>
      <c r="I489" s="69"/>
      <c r="J489" s="69"/>
    </row>
    <row r="490" spans="2:23" x14ac:dyDescent="0.2">
      <c r="B490" s="581" t="s">
        <v>701</v>
      </c>
      <c r="C490" s="582"/>
      <c r="D490" s="582"/>
      <c r="E490" s="582"/>
      <c r="F490" s="582"/>
      <c r="G490" s="612"/>
      <c r="H490" s="608"/>
      <c r="I490" s="585"/>
      <c r="J490" s="592"/>
    </row>
    <row r="491" spans="2:23" x14ac:dyDescent="0.2">
      <c r="B491" s="27"/>
      <c r="C491" s="1" t="s">
        <v>644</v>
      </c>
      <c r="G491" s="571"/>
      <c r="H491" s="565"/>
      <c r="I491" s="567"/>
      <c r="J491" s="596"/>
    </row>
    <row r="492" spans="2:23" x14ac:dyDescent="0.2">
      <c r="B492" s="18"/>
      <c r="F492" s="2" t="s">
        <v>645</v>
      </c>
      <c r="G492" s="571" t="s">
        <v>841</v>
      </c>
      <c r="H492" s="565" t="s">
        <v>842</v>
      </c>
      <c r="I492" s="567"/>
      <c r="J492" s="596">
        <v>4.0999999999999996</v>
      </c>
    </row>
    <row r="493" spans="2:23" x14ac:dyDescent="0.2">
      <c r="B493" s="18"/>
      <c r="F493" s="2" t="s">
        <v>646</v>
      </c>
      <c r="G493" s="571" t="s">
        <v>843</v>
      </c>
      <c r="H493" s="565" t="s">
        <v>844</v>
      </c>
      <c r="I493" s="567"/>
      <c r="J493" s="596">
        <v>4.0999999999999996</v>
      </c>
    </row>
    <row r="494" spans="2:23" x14ac:dyDescent="0.2">
      <c r="B494" s="18"/>
      <c r="G494" s="571"/>
      <c r="H494" s="565"/>
      <c r="I494" s="567"/>
      <c r="J494" s="596"/>
    </row>
    <row r="495" spans="2:23" x14ac:dyDescent="0.2">
      <c r="B495" s="27"/>
      <c r="C495" s="1" t="s">
        <v>647</v>
      </c>
      <c r="D495" s="1"/>
      <c r="E495" s="79"/>
      <c r="F495" s="593"/>
      <c r="G495" s="579"/>
      <c r="H495" s="565"/>
      <c r="I495" s="567"/>
      <c r="J495" s="596"/>
    </row>
    <row r="496" spans="2:23" x14ac:dyDescent="0.2">
      <c r="B496" s="27"/>
      <c r="D496" s="1" t="s">
        <v>119</v>
      </c>
      <c r="E496" s="79"/>
      <c r="F496" s="593"/>
      <c r="G496" s="579"/>
      <c r="H496" s="565"/>
      <c r="I496" s="567"/>
      <c r="J496" s="596"/>
    </row>
    <row r="497" spans="2:10" x14ac:dyDescent="0.2">
      <c r="B497" s="27"/>
      <c r="D497" s="1"/>
      <c r="F497" s="593" t="s">
        <v>648</v>
      </c>
      <c r="G497" s="571" t="s">
        <v>843</v>
      </c>
      <c r="H497" s="565" t="s">
        <v>844</v>
      </c>
      <c r="I497" s="567"/>
      <c r="J497" s="596">
        <v>4.2</v>
      </c>
    </row>
    <row r="498" spans="2:10" x14ac:dyDescent="0.2">
      <c r="B498" s="27"/>
      <c r="D498" s="1"/>
      <c r="F498" s="593" t="s">
        <v>649</v>
      </c>
      <c r="G498" s="571" t="s">
        <v>845</v>
      </c>
      <c r="H498" s="565" t="s">
        <v>844</v>
      </c>
      <c r="I498" s="567"/>
      <c r="J498" s="596">
        <v>4.2</v>
      </c>
    </row>
    <row r="499" spans="2:10" x14ac:dyDescent="0.2">
      <c r="B499" s="27"/>
      <c r="D499" s="1"/>
      <c r="F499" s="593" t="s">
        <v>650</v>
      </c>
      <c r="G499" s="571" t="s">
        <v>845</v>
      </c>
      <c r="H499" s="565" t="s">
        <v>844</v>
      </c>
      <c r="I499" s="567"/>
      <c r="J499" s="596">
        <v>4.2</v>
      </c>
    </row>
    <row r="500" spans="2:10" x14ac:dyDescent="0.2">
      <c r="B500" s="27"/>
      <c r="D500" s="1"/>
      <c r="F500" s="593" t="s">
        <v>651</v>
      </c>
      <c r="G500" s="571" t="s">
        <v>843</v>
      </c>
      <c r="H500" s="565" t="s">
        <v>844</v>
      </c>
      <c r="I500" s="567"/>
      <c r="J500" s="596">
        <v>4.2</v>
      </c>
    </row>
    <row r="501" spans="2:10" x14ac:dyDescent="0.2">
      <c r="B501" s="27"/>
      <c r="D501" s="1" t="s">
        <v>139</v>
      </c>
      <c r="E501" s="79"/>
      <c r="F501" s="593"/>
      <c r="G501" s="579"/>
      <c r="H501" s="565"/>
      <c r="I501" s="567"/>
      <c r="J501" s="596"/>
    </row>
    <row r="502" spans="2:10" x14ac:dyDescent="0.2">
      <c r="B502" s="27"/>
      <c r="D502" s="1"/>
      <c r="E502" s="79"/>
      <c r="F502" s="593" t="s">
        <v>648</v>
      </c>
      <c r="G502" s="571" t="s">
        <v>843</v>
      </c>
      <c r="H502" s="565" t="s">
        <v>844</v>
      </c>
      <c r="I502" s="567"/>
      <c r="J502" s="596">
        <v>4.2</v>
      </c>
    </row>
    <row r="503" spans="2:10" x14ac:dyDescent="0.2">
      <c r="B503" s="27"/>
      <c r="D503" s="1"/>
      <c r="E503" s="79"/>
      <c r="F503" s="593" t="s">
        <v>649</v>
      </c>
      <c r="G503" s="571" t="s">
        <v>845</v>
      </c>
      <c r="H503" s="565" t="s">
        <v>844</v>
      </c>
      <c r="I503" s="567"/>
      <c r="J503" s="596">
        <v>4.2</v>
      </c>
    </row>
    <row r="504" spans="2:10" x14ac:dyDescent="0.2">
      <c r="B504" s="27"/>
      <c r="D504" s="1"/>
      <c r="E504" s="79"/>
      <c r="F504" s="593" t="s">
        <v>650</v>
      </c>
      <c r="G504" s="571" t="s">
        <v>845</v>
      </c>
      <c r="H504" s="565" t="s">
        <v>844</v>
      </c>
      <c r="I504" s="567"/>
      <c r="J504" s="596">
        <v>4.2</v>
      </c>
    </row>
    <row r="505" spans="2:10" x14ac:dyDescent="0.2">
      <c r="B505" s="27"/>
      <c r="D505" s="1"/>
      <c r="E505" s="79"/>
      <c r="F505" s="593" t="s">
        <v>651</v>
      </c>
      <c r="G505" s="571" t="s">
        <v>843</v>
      </c>
      <c r="H505" s="565" t="s">
        <v>844</v>
      </c>
      <c r="I505" s="567"/>
      <c r="J505" s="596">
        <v>4.2</v>
      </c>
    </row>
    <row r="506" spans="2:10" x14ac:dyDescent="0.2">
      <c r="B506" s="27"/>
      <c r="D506" s="1" t="s">
        <v>652</v>
      </c>
      <c r="E506" s="79"/>
      <c r="F506" s="593"/>
      <c r="G506" s="579"/>
      <c r="H506" s="565"/>
      <c r="I506" s="567"/>
      <c r="J506" s="596"/>
    </row>
    <row r="507" spans="2:10" x14ac:dyDescent="0.2">
      <c r="B507" s="27"/>
      <c r="D507" s="1"/>
      <c r="E507" s="79"/>
      <c r="F507" s="593" t="s">
        <v>653</v>
      </c>
      <c r="G507" s="571" t="s">
        <v>845</v>
      </c>
      <c r="H507" s="565" t="s">
        <v>844</v>
      </c>
      <c r="I507" s="567"/>
      <c r="J507" s="596">
        <v>4.2</v>
      </c>
    </row>
    <row r="508" spans="2:10" x14ac:dyDescent="0.2">
      <c r="B508" s="27"/>
      <c r="D508" s="1"/>
      <c r="E508" s="79"/>
      <c r="F508" s="593" t="s">
        <v>654</v>
      </c>
      <c r="G508" s="571" t="s">
        <v>845</v>
      </c>
      <c r="H508" s="565" t="s">
        <v>844</v>
      </c>
      <c r="I508" s="567"/>
      <c r="J508" s="596">
        <v>4.2</v>
      </c>
    </row>
    <row r="509" spans="2:10" x14ac:dyDescent="0.2">
      <c r="B509" s="27"/>
      <c r="D509" s="1" t="s">
        <v>655</v>
      </c>
      <c r="F509" s="613"/>
      <c r="G509" s="579"/>
      <c r="H509" s="565"/>
      <c r="I509" s="567"/>
      <c r="J509" s="596"/>
    </row>
    <row r="510" spans="2:10" x14ac:dyDescent="0.2">
      <c r="B510" s="27"/>
      <c r="D510" s="1"/>
      <c r="E510" s="79"/>
      <c r="F510" s="593" t="s">
        <v>656</v>
      </c>
      <c r="G510" s="571" t="s">
        <v>845</v>
      </c>
      <c r="H510" s="565" t="s">
        <v>844</v>
      </c>
      <c r="I510" s="567"/>
      <c r="J510" s="596">
        <v>4.2</v>
      </c>
    </row>
    <row r="511" spans="2:10" x14ac:dyDescent="0.2">
      <c r="B511" s="27"/>
      <c r="D511" s="1"/>
      <c r="E511" s="79"/>
      <c r="F511" s="593" t="s">
        <v>657</v>
      </c>
      <c r="G511" s="571" t="s">
        <v>845</v>
      </c>
      <c r="H511" s="565" t="s">
        <v>844</v>
      </c>
      <c r="I511" s="567"/>
      <c r="J511" s="596">
        <v>4.2</v>
      </c>
    </row>
    <row r="512" spans="2:10" x14ac:dyDescent="0.2">
      <c r="B512" s="27"/>
      <c r="D512" s="1"/>
      <c r="E512" s="79"/>
      <c r="F512" s="593" t="s">
        <v>658</v>
      </c>
      <c r="G512" s="571" t="s">
        <v>845</v>
      </c>
      <c r="H512" s="565" t="s">
        <v>844</v>
      </c>
      <c r="I512" s="567"/>
      <c r="J512" s="596">
        <v>4.2</v>
      </c>
    </row>
    <row r="513" spans="2:10" x14ac:dyDescent="0.2">
      <c r="B513" s="27"/>
      <c r="D513" s="1"/>
      <c r="E513" s="79"/>
      <c r="F513" s="593" t="s">
        <v>659</v>
      </c>
      <c r="G513" s="571" t="s">
        <v>845</v>
      </c>
      <c r="H513" s="565" t="s">
        <v>844</v>
      </c>
      <c r="I513" s="567"/>
      <c r="J513" s="596">
        <v>4.2</v>
      </c>
    </row>
    <row r="514" spans="2:10" x14ac:dyDescent="0.2">
      <c r="B514" s="27"/>
      <c r="D514" s="1"/>
      <c r="E514" s="79"/>
      <c r="F514" s="593" t="s">
        <v>660</v>
      </c>
      <c r="G514" s="571" t="s">
        <v>845</v>
      </c>
      <c r="H514" s="565" t="s">
        <v>844</v>
      </c>
      <c r="I514" s="567"/>
      <c r="J514" s="596">
        <v>4.2</v>
      </c>
    </row>
    <row r="515" spans="2:10" x14ac:dyDescent="0.2">
      <c r="B515" s="27"/>
      <c r="D515" s="1" t="s">
        <v>661</v>
      </c>
      <c r="E515" s="1"/>
      <c r="F515" s="609"/>
      <c r="G515" s="579"/>
      <c r="H515" s="565"/>
      <c r="I515" s="567"/>
      <c r="J515" s="596"/>
    </row>
    <row r="516" spans="2:10" x14ac:dyDescent="0.2">
      <c r="B516" s="27"/>
      <c r="D516" s="1"/>
      <c r="E516" s="79"/>
      <c r="F516" s="593" t="s">
        <v>662</v>
      </c>
      <c r="G516" s="571" t="s">
        <v>843</v>
      </c>
      <c r="H516" s="565" t="s">
        <v>844</v>
      </c>
      <c r="I516" s="567"/>
      <c r="J516" s="596">
        <v>4.2</v>
      </c>
    </row>
    <row r="517" spans="2:10" x14ac:dyDescent="0.2">
      <c r="B517" s="27"/>
      <c r="D517" s="1"/>
      <c r="E517" s="79"/>
      <c r="F517" s="593" t="s">
        <v>663</v>
      </c>
      <c r="G517" s="571" t="s">
        <v>843</v>
      </c>
      <c r="H517" s="565" t="s">
        <v>844</v>
      </c>
      <c r="I517" s="567"/>
      <c r="J517" s="596">
        <v>4.2</v>
      </c>
    </row>
    <row r="518" spans="2:10" x14ac:dyDescent="0.2">
      <c r="B518" s="27"/>
      <c r="D518" s="1"/>
      <c r="E518" s="79"/>
      <c r="F518" s="593" t="s">
        <v>664</v>
      </c>
      <c r="G518" s="571" t="s">
        <v>843</v>
      </c>
      <c r="H518" s="565" t="s">
        <v>844</v>
      </c>
      <c r="I518" s="567"/>
      <c r="J518" s="596">
        <v>4.2</v>
      </c>
    </row>
    <row r="519" spans="2:10" x14ac:dyDescent="0.2">
      <c r="B519" s="27"/>
      <c r="D519" s="1"/>
      <c r="E519" s="79"/>
      <c r="F519" s="593" t="s">
        <v>665</v>
      </c>
      <c r="G519" s="571" t="s">
        <v>843</v>
      </c>
      <c r="H519" s="565" t="s">
        <v>844</v>
      </c>
      <c r="I519" s="567"/>
      <c r="J519" s="596">
        <v>4.2</v>
      </c>
    </row>
    <row r="520" spans="2:10" x14ac:dyDescent="0.2">
      <c r="B520" s="27"/>
      <c r="D520" s="1"/>
      <c r="E520" s="79"/>
      <c r="F520" s="593" t="s">
        <v>666</v>
      </c>
      <c r="G520" s="571" t="s">
        <v>843</v>
      </c>
      <c r="H520" s="565" t="s">
        <v>844</v>
      </c>
      <c r="I520" s="567"/>
      <c r="J520" s="596">
        <v>4.2</v>
      </c>
    </row>
    <row r="521" spans="2:10" x14ac:dyDescent="0.2">
      <c r="B521" s="27"/>
      <c r="D521" s="1"/>
      <c r="E521" s="79"/>
      <c r="F521" s="593"/>
      <c r="G521" s="579"/>
      <c r="H521" s="565"/>
      <c r="I521" s="567"/>
      <c r="J521" s="596"/>
    </row>
    <row r="522" spans="2:10" x14ac:dyDescent="0.2">
      <c r="B522" s="27"/>
      <c r="C522" s="2" t="s">
        <v>667</v>
      </c>
      <c r="D522" s="1"/>
      <c r="E522" s="79"/>
      <c r="F522" s="593"/>
      <c r="G522" s="579"/>
      <c r="H522" s="565"/>
      <c r="I522" s="567"/>
      <c r="J522" s="596"/>
    </row>
    <row r="523" spans="2:10" x14ac:dyDescent="0.2">
      <c r="B523" s="27"/>
      <c r="D523" s="1"/>
      <c r="E523" s="79"/>
      <c r="F523" s="593" t="s">
        <v>194</v>
      </c>
      <c r="G523" s="579"/>
      <c r="H523" s="565"/>
      <c r="I523" s="567"/>
      <c r="J523" s="596"/>
    </row>
    <row r="524" spans="2:10" x14ac:dyDescent="0.2">
      <c r="B524" s="27"/>
      <c r="D524" s="1"/>
      <c r="E524" s="79"/>
      <c r="F524" s="593" t="s">
        <v>196</v>
      </c>
      <c r="G524" s="579"/>
      <c r="H524" s="565"/>
      <c r="I524" s="567"/>
      <c r="J524" s="596"/>
    </row>
    <row r="525" spans="2:10" x14ac:dyDescent="0.2">
      <c r="B525" s="27"/>
      <c r="D525" s="1"/>
      <c r="E525" s="79"/>
      <c r="F525" s="593" t="s">
        <v>197</v>
      </c>
      <c r="G525" s="579"/>
      <c r="H525" s="565"/>
      <c r="I525" s="567"/>
      <c r="J525" s="596"/>
    </row>
    <row r="526" spans="2:10" ht="13.5" thickBot="1" x14ac:dyDescent="0.25">
      <c r="B526" s="28"/>
      <c r="C526" s="29"/>
      <c r="D526" s="614"/>
      <c r="E526" s="615"/>
      <c r="F526" s="598"/>
      <c r="G526" s="611"/>
      <c r="H526" s="576"/>
      <c r="I526" s="577"/>
      <c r="J526" s="601"/>
    </row>
    <row r="527" spans="2:10" ht="13.5" thickBot="1" x14ac:dyDescent="0.25">
      <c r="G527" s="579"/>
      <c r="H527" s="579"/>
    </row>
    <row r="528" spans="2:10" x14ac:dyDescent="0.2">
      <c r="B528" s="581" t="s">
        <v>846</v>
      </c>
      <c r="C528" s="582"/>
      <c r="D528" s="582"/>
      <c r="E528" s="582"/>
      <c r="F528" s="589"/>
      <c r="G528" s="590"/>
      <c r="H528" s="591"/>
      <c r="I528" s="585"/>
      <c r="J528" s="592"/>
    </row>
    <row r="529" spans="2:10" x14ac:dyDescent="0.2">
      <c r="B529" s="18"/>
      <c r="D529" s="1" t="s">
        <v>847</v>
      </c>
      <c r="F529" s="593"/>
      <c r="G529" s="594"/>
      <c r="H529" s="595"/>
      <c r="I529" s="567"/>
      <c r="J529" s="596"/>
    </row>
    <row r="530" spans="2:10" ht="25.5" outlineLevel="1" x14ac:dyDescent="0.2">
      <c r="B530" s="18"/>
      <c r="F530" s="593" t="s">
        <v>848</v>
      </c>
      <c r="G530" s="594" t="s">
        <v>849</v>
      </c>
      <c r="H530" s="595" t="s">
        <v>829</v>
      </c>
      <c r="I530" s="567"/>
      <c r="J530" s="596">
        <v>2.7</v>
      </c>
    </row>
    <row r="531" spans="2:10" ht="25.5" outlineLevel="1" x14ac:dyDescent="0.2">
      <c r="B531" s="18"/>
      <c r="F531" s="593" t="s">
        <v>850</v>
      </c>
      <c r="G531" s="594" t="s">
        <v>851</v>
      </c>
      <c r="H531" s="595" t="s">
        <v>829</v>
      </c>
      <c r="I531" s="567"/>
      <c r="J531" s="596">
        <v>2.7</v>
      </c>
    </row>
    <row r="532" spans="2:10" ht="25.5" outlineLevel="1" x14ac:dyDescent="0.2">
      <c r="B532" s="18"/>
      <c r="F532" s="593" t="s">
        <v>852</v>
      </c>
      <c r="G532" s="594" t="s">
        <v>853</v>
      </c>
      <c r="H532" s="595" t="s">
        <v>829</v>
      </c>
      <c r="I532" s="567"/>
      <c r="J532" s="596">
        <v>2.7</v>
      </c>
    </row>
    <row r="533" spans="2:10" ht="25.5" outlineLevel="1" x14ac:dyDescent="0.2">
      <c r="B533" s="18"/>
      <c r="F533" s="593" t="s">
        <v>854</v>
      </c>
      <c r="G533" s="594" t="s">
        <v>855</v>
      </c>
      <c r="H533" s="595" t="s">
        <v>829</v>
      </c>
      <c r="I533" s="567"/>
      <c r="J533" s="596">
        <v>2.7</v>
      </c>
    </row>
    <row r="534" spans="2:10" ht="25.5" outlineLevel="1" x14ac:dyDescent="0.2">
      <c r="B534" s="18"/>
      <c r="F534" s="593" t="s">
        <v>856</v>
      </c>
      <c r="G534" s="594" t="s">
        <v>857</v>
      </c>
      <c r="H534" s="595" t="s">
        <v>829</v>
      </c>
      <c r="I534" s="567"/>
      <c r="J534" s="596">
        <v>2.7</v>
      </c>
    </row>
    <row r="535" spans="2:10" ht="25.5" outlineLevel="1" x14ac:dyDescent="0.2">
      <c r="B535" s="18"/>
      <c r="F535" s="593" t="s">
        <v>858</v>
      </c>
      <c r="G535" s="594" t="s">
        <v>859</v>
      </c>
      <c r="H535" s="595" t="s">
        <v>829</v>
      </c>
      <c r="I535" s="567"/>
      <c r="J535" s="596">
        <v>2.7</v>
      </c>
    </row>
    <row r="536" spans="2:10" ht="25.5" outlineLevel="1" x14ac:dyDescent="0.2">
      <c r="B536" s="18"/>
      <c r="F536" s="593" t="s">
        <v>860</v>
      </c>
      <c r="G536" s="594" t="s">
        <v>861</v>
      </c>
      <c r="H536" s="595" t="s">
        <v>829</v>
      </c>
      <c r="I536" s="567"/>
      <c r="J536" s="596">
        <v>2.7</v>
      </c>
    </row>
    <row r="537" spans="2:10" x14ac:dyDescent="0.2">
      <c r="B537" s="18"/>
      <c r="F537" s="593"/>
      <c r="G537" s="594"/>
      <c r="H537" s="595"/>
      <c r="I537" s="567"/>
      <c r="J537" s="596" t="s">
        <v>719</v>
      </c>
    </row>
    <row r="538" spans="2:10" x14ac:dyDescent="0.2">
      <c r="B538" s="18"/>
      <c r="D538" s="1" t="s">
        <v>862</v>
      </c>
      <c r="F538" s="593"/>
      <c r="G538" s="594"/>
      <c r="H538" s="595"/>
      <c r="I538" s="567"/>
      <c r="J538" s="596" t="s">
        <v>719</v>
      </c>
    </row>
    <row r="539" spans="2:10" ht="25.5" outlineLevel="1" x14ac:dyDescent="0.2">
      <c r="B539" s="18"/>
      <c r="F539" s="593" t="s">
        <v>848</v>
      </c>
      <c r="G539" s="594" t="s">
        <v>863</v>
      </c>
      <c r="H539" s="595" t="s">
        <v>829</v>
      </c>
      <c r="I539" s="567"/>
      <c r="J539" s="596">
        <v>3.9</v>
      </c>
    </row>
    <row r="540" spans="2:10" ht="25.5" outlineLevel="1" x14ac:dyDescent="0.2">
      <c r="B540" s="18"/>
      <c r="F540" s="593" t="s">
        <v>850</v>
      </c>
      <c r="G540" s="594" t="s">
        <v>864</v>
      </c>
      <c r="H540" s="595" t="s">
        <v>829</v>
      </c>
      <c r="I540" s="567"/>
      <c r="J540" s="596">
        <v>3.9</v>
      </c>
    </row>
    <row r="541" spans="2:10" ht="25.5" outlineLevel="1" x14ac:dyDescent="0.2">
      <c r="B541" s="18"/>
      <c r="F541" s="593" t="s">
        <v>852</v>
      </c>
      <c r="G541" s="594" t="s">
        <v>865</v>
      </c>
      <c r="H541" s="595" t="s">
        <v>829</v>
      </c>
      <c r="I541" s="567"/>
      <c r="J541" s="596">
        <v>3.9</v>
      </c>
    </row>
    <row r="542" spans="2:10" ht="25.5" outlineLevel="1" x14ac:dyDescent="0.2">
      <c r="B542" s="18"/>
      <c r="F542" s="593" t="s">
        <v>854</v>
      </c>
      <c r="G542" s="594" t="s">
        <v>866</v>
      </c>
      <c r="H542" s="595" t="s">
        <v>829</v>
      </c>
      <c r="I542" s="567"/>
      <c r="J542" s="596">
        <v>3.9</v>
      </c>
    </row>
    <row r="543" spans="2:10" ht="25.5" outlineLevel="1" x14ac:dyDescent="0.2">
      <c r="B543" s="18"/>
      <c r="F543" s="593" t="s">
        <v>856</v>
      </c>
      <c r="G543" s="594" t="s">
        <v>867</v>
      </c>
      <c r="H543" s="595" t="s">
        <v>829</v>
      </c>
      <c r="I543" s="567"/>
      <c r="J543" s="596">
        <v>3.9</v>
      </c>
    </row>
    <row r="544" spans="2:10" ht="25.5" outlineLevel="1" x14ac:dyDescent="0.2">
      <c r="B544" s="18"/>
      <c r="F544" s="593" t="s">
        <v>858</v>
      </c>
      <c r="G544" s="594" t="s">
        <v>868</v>
      </c>
      <c r="H544" s="595" t="s">
        <v>829</v>
      </c>
      <c r="I544" s="567"/>
      <c r="J544" s="596">
        <v>3.9</v>
      </c>
    </row>
    <row r="545" spans="2:10" ht="26.25" outlineLevel="1" thickBot="1" x14ac:dyDescent="0.25">
      <c r="B545" s="597"/>
      <c r="C545" s="29"/>
      <c r="D545" s="29"/>
      <c r="E545" s="29"/>
      <c r="F545" s="598" t="s">
        <v>860</v>
      </c>
      <c r="G545" s="599" t="s">
        <v>869</v>
      </c>
      <c r="H545" s="600" t="s">
        <v>829</v>
      </c>
      <c r="I545" s="577"/>
      <c r="J545" s="601">
        <v>3.9</v>
      </c>
    </row>
    <row r="546" spans="2:10" x14ac:dyDescent="0.2">
      <c r="B546" s="582"/>
      <c r="C546" s="582"/>
      <c r="D546" s="582"/>
      <c r="E546" s="582"/>
      <c r="F546" s="582"/>
      <c r="G546" s="602"/>
      <c r="H546" s="602"/>
      <c r="I546" s="603"/>
      <c r="J546" s="603"/>
    </row>
    <row r="547" spans="2:10" x14ac:dyDescent="0.2">
      <c r="G547" s="604"/>
      <c r="H547" s="604"/>
    </row>
    <row r="548" spans="2:10" x14ac:dyDescent="0.2">
      <c r="G548" s="604"/>
      <c r="H548" s="604"/>
    </row>
    <row r="549" spans="2:10" x14ac:dyDescent="0.2">
      <c r="G549" s="604"/>
      <c r="H549" s="604"/>
    </row>
    <row r="550" spans="2:10" x14ac:dyDescent="0.2">
      <c r="G550" s="604"/>
      <c r="H550" s="604"/>
    </row>
    <row r="551" spans="2:10" x14ac:dyDescent="0.2">
      <c r="G551" s="604"/>
      <c r="H551" s="604"/>
    </row>
    <row r="552" spans="2:10" x14ac:dyDescent="0.2">
      <c r="G552" s="604"/>
      <c r="H552" s="604"/>
    </row>
    <row r="553" spans="2:10" x14ac:dyDescent="0.2">
      <c r="G553" s="604"/>
      <c r="H553" s="604"/>
    </row>
    <row r="554" spans="2:10" x14ac:dyDescent="0.2">
      <c r="G554" s="604"/>
      <c r="H554" s="604"/>
    </row>
    <row r="555" spans="2:10" x14ac:dyDescent="0.2">
      <c r="G555" s="604"/>
      <c r="H555" s="604"/>
    </row>
    <row r="556" spans="2:10" x14ac:dyDescent="0.2">
      <c r="G556" s="604"/>
      <c r="H556" s="604"/>
    </row>
    <row r="557" spans="2:10" x14ac:dyDescent="0.2">
      <c r="G557" s="604"/>
      <c r="H557" s="604"/>
    </row>
    <row r="558" spans="2:10" x14ac:dyDescent="0.2">
      <c r="G558" s="604"/>
      <c r="H558" s="604"/>
    </row>
    <row r="559" spans="2:10" x14ac:dyDescent="0.2">
      <c r="G559" s="604"/>
      <c r="H559" s="604"/>
    </row>
    <row r="560" spans="2:10" x14ac:dyDescent="0.2">
      <c r="G560" s="604"/>
      <c r="H560" s="604"/>
    </row>
    <row r="561" spans="1:25" x14ac:dyDescent="0.2">
      <c r="G561" s="604"/>
      <c r="H561" s="604"/>
    </row>
    <row r="562" spans="1:25" x14ac:dyDescent="0.2">
      <c r="G562" s="604"/>
      <c r="H562" s="604"/>
    </row>
    <row r="563" spans="1:25" x14ac:dyDescent="0.2">
      <c r="G563" s="604"/>
      <c r="H563" s="604"/>
    </row>
    <row r="564" spans="1:25" x14ac:dyDescent="0.2">
      <c r="G564" s="604"/>
      <c r="H564" s="604"/>
    </row>
    <row r="565" spans="1:25" x14ac:dyDescent="0.2">
      <c r="G565" s="604"/>
      <c r="H565" s="604"/>
    </row>
    <row r="566" spans="1:25" x14ac:dyDescent="0.2">
      <c r="G566" s="604"/>
      <c r="H566" s="604"/>
    </row>
    <row r="567" spans="1:25" x14ac:dyDescent="0.2">
      <c r="G567" s="604"/>
      <c r="H567" s="604"/>
    </row>
    <row r="568" spans="1:25" x14ac:dyDescent="0.2">
      <c r="G568" s="604"/>
      <c r="H568" s="604"/>
    </row>
    <row r="569" spans="1:25" s="562" customFormat="1" x14ac:dyDescent="0.2">
      <c r="A569" s="79"/>
      <c r="B569" s="2"/>
      <c r="C569" s="2"/>
      <c r="D569" s="2"/>
      <c r="E569" s="2"/>
      <c r="F569" s="2"/>
      <c r="G569" s="604"/>
      <c r="H569" s="604"/>
      <c r="K569" s="79"/>
      <c r="L569" s="79"/>
      <c r="M569" s="79"/>
      <c r="N569" s="79"/>
      <c r="O569" s="79"/>
      <c r="P569" s="79"/>
      <c r="Q569" s="79"/>
      <c r="R569" s="79"/>
      <c r="S569" s="79"/>
      <c r="T569" s="79"/>
      <c r="U569" s="79"/>
      <c r="V569" s="79"/>
      <c r="W569" s="79"/>
      <c r="X569" s="79"/>
      <c r="Y569" s="79"/>
    </row>
    <row r="570" spans="1:25" s="562" customFormat="1" x14ac:dyDescent="0.2">
      <c r="A570" s="79"/>
      <c r="B570" s="2"/>
      <c r="C570" s="2"/>
      <c r="D570" s="2"/>
      <c r="E570" s="2"/>
      <c r="F570" s="2"/>
      <c r="G570" s="604"/>
      <c r="H570" s="604"/>
      <c r="K570" s="79"/>
      <c r="L570" s="79"/>
      <c r="M570" s="79"/>
      <c r="N570" s="79"/>
      <c r="O570" s="79"/>
      <c r="P570" s="79"/>
      <c r="Q570" s="79"/>
      <c r="R570" s="79"/>
      <c r="S570" s="79"/>
      <c r="T570" s="79"/>
      <c r="U570" s="79"/>
      <c r="V570" s="79"/>
      <c r="W570" s="79"/>
      <c r="X570" s="79"/>
      <c r="Y570" s="79"/>
    </row>
    <row r="571" spans="1:25" s="562" customFormat="1" x14ac:dyDescent="0.2">
      <c r="A571" s="79"/>
      <c r="B571" s="2"/>
      <c r="C571" s="2"/>
      <c r="D571" s="2"/>
      <c r="E571" s="2"/>
      <c r="F571" s="2"/>
      <c r="G571" s="604"/>
      <c r="H571" s="604"/>
      <c r="K571" s="79"/>
      <c r="L571" s="79"/>
      <c r="M571" s="79"/>
      <c r="N571" s="79"/>
      <c r="O571" s="79"/>
      <c r="P571" s="79"/>
      <c r="Q571" s="79"/>
      <c r="R571" s="79"/>
      <c r="S571" s="79"/>
      <c r="T571" s="79"/>
      <c r="U571" s="79"/>
      <c r="V571" s="79"/>
      <c r="W571" s="79"/>
      <c r="X571" s="79"/>
      <c r="Y571" s="79"/>
    </row>
    <row r="572" spans="1:25" s="562" customFormat="1" x14ac:dyDescent="0.2">
      <c r="A572" s="79"/>
      <c r="B572" s="2"/>
      <c r="C572" s="2"/>
      <c r="D572" s="2"/>
      <c r="E572" s="2"/>
      <c r="F572" s="2"/>
      <c r="G572" s="561"/>
      <c r="H572" s="561"/>
      <c r="K572" s="79"/>
      <c r="L572" s="79"/>
      <c r="M572" s="79"/>
      <c r="N572" s="79"/>
      <c r="O572" s="79"/>
      <c r="P572" s="79"/>
      <c r="Q572" s="79"/>
      <c r="R572" s="79"/>
      <c r="S572" s="79"/>
      <c r="T572" s="79"/>
      <c r="U572" s="79"/>
      <c r="V572" s="79"/>
      <c r="W572" s="79"/>
      <c r="X572" s="79"/>
      <c r="Y572" s="79"/>
    </row>
    <row r="573" spans="1:25" s="562" customFormat="1" x14ac:dyDescent="0.2">
      <c r="A573" s="79"/>
      <c r="B573" s="2"/>
      <c r="C573" s="2"/>
      <c r="D573" s="2"/>
      <c r="E573" s="2"/>
      <c r="F573" s="2"/>
      <c r="G573" s="561"/>
      <c r="H573" s="605"/>
      <c r="K573" s="79"/>
      <c r="L573" s="79"/>
      <c r="M573" s="79"/>
      <c r="N573" s="79"/>
      <c r="O573" s="79"/>
      <c r="P573" s="79"/>
      <c r="Q573" s="79"/>
      <c r="R573" s="79"/>
      <c r="S573" s="79"/>
      <c r="T573" s="79"/>
      <c r="U573" s="79"/>
      <c r="V573" s="79"/>
      <c r="W573" s="79"/>
      <c r="X573" s="79"/>
      <c r="Y573" s="79"/>
    </row>
    <row r="574" spans="1:25" s="562" customFormat="1" x14ac:dyDescent="0.2">
      <c r="A574" s="79"/>
      <c r="B574" s="2"/>
      <c r="C574" s="2"/>
      <c r="D574" s="2"/>
      <c r="E574" s="2"/>
      <c r="F574" s="2"/>
      <c r="G574" s="561"/>
      <c r="H574" s="605"/>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57150</xdr:colOff>
                <xdr:row>0</xdr:row>
                <xdr:rowOff>28575</xdr:rowOff>
              </from>
              <to>
                <xdr:col>5</xdr:col>
                <xdr:colOff>3181350</xdr:colOff>
                <xdr:row>1</xdr:row>
                <xdr:rowOff>133350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F2000-786772880-23836</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https://011gc.sharepoint.com/sites/eSpace-FICore/_layouts/15/DocIdRedir.aspx?ID=F2000-786772880-23836</Url>
      <Description>F2000-786772880-23836</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Draft</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FDF837-758A-4D19-99B7-0792A6B1B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A4A4D-282A-4139-92AC-61F95E239314}">
  <ds:schemaRefs>
    <ds:schemaRef ds:uri="Microsoft.SharePoint.Taxonomy.ContentTypeSync"/>
  </ds:schemaRefs>
</ds:datastoreItem>
</file>

<file path=customXml/itemProps3.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4.xml><?xml version="1.0" encoding="utf-8"?>
<ds:datastoreItem xmlns:ds="http://schemas.openxmlformats.org/officeDocument/2006/customXml" ds:itemID="{D338023C-1FD6-4164-9E1E-3B7B69003282}">
  <ds:schemaRefs>
    <ds:schemaRef ds:uri="http://schemas.microsoft.com/office/2006/metadata/properties"/>
    <ds:schemaRef ds:uri="http://purl.org/dc/dcmitype/"/>
    <ds:schemaRef ds:uri="http://schemas.microsoft.com/sharepoint/v3"/>
    <ds:schemaRef ds:uri="http://schemas.microsoft.com/office/2006/documentManagement/types"/>
    <ds:schemaRef ds:uri="http://purl.org/dc/elements/1.1/"/>
    <ds:schemaRef ds:uri="http://schemas.openxmlformats.org/package/2006/metadata/core-properties"/>
    <ds:schemaRef ds:uri="fecb3a15-ec4f-4650-8ab4-18722f579a21"/>
    <ds:schemaRef ds:uri="http://schemas.microsoft.com/office/infopath/2007/PartnerControls"/>
    <ds:schemaRef ds:uri="10d8d364-9265-4608-b1fe-b0d4f3e4d437"/>
    <ds:schemaRef ds:uri="f5a7e35f-036f-43ba-9bd6-dfccb735f6f0"/>
    <ds:schemaRef ds:uri="http://www.w3.org/XML/1998/namespace"/>
    <ds:schemaRef ds:uri="http://purl.org/dc/terms/"/>
  </ds:schemaRefs>
</ds:datastoreItem>
</file>

<file path=customXml/itemProps5.xml><?xml version="1.0" encoding="utf-8"?>
<ds:datastoreItem xmlns:ds="http://schemas.openxmlformats.org/officeDocument/2006/customXml" ds:itemID="{6E85DDE2-B4D8-4F6C-9E59-E3FF3A4C88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Cover</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Streamlined Net Cumulative Cash Flow (NCCF)</dc:title>
  <dc:subject/>
  <dc:creator>OSFI-BSIF</dc:creator>
  <cp:keywords/>
  <dc:description/>
  <cp:lastModifiedBy>Szeto, Lily</cp:lastModifiedBy>
  <cp:revision/>
  <dcterms:created xsi:type="dcterms:W3CDTF">2014-05-16T18:33:30Z</dcterms:created>
  <dcterms:modified xsi:type="dcterms:W3CDTF">2024-11-20T21:01:51Z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3a2d6cec-a927-42cd-9c75-c63fc66631b2</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